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4.2026" sheetId="1" state="visible" r:id="rId3"/>
  </sheets>
  <definedNames>
    <definedName function="false" hidden="false" localSheetId="0" name="_xlnm.Print_Area" vbProcedure="false">'1.4.2026'!$B$1:$D$1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</author>
  </authors>
  <commentList>
    <comment ref="AH36" authorId="0">
      <text>
        <r>
          <rPr>
            <sz val="10"/>
            <rFont val="Arial"/>
            <family val="2"/>
            <charset val="238"/>
          </rPr>
          <t xml:space="preserve">Autor:
</t>
        </r>
        <r>
          <rPr>
            <sz val="9"/>
            <color rgb="FF000000"/>
            <rFont val="Tahoma"/>
            <family val="2"/>
            <charset val="238"/>
          </rPr>
          <t xml:space="preserve">KÚ + EU + granty</t>
        </r>
      </text>
    </comment>
    <comment ref="AI36" authorId="0">
      <text>
        <r>
          <rPr>
            <sz val="10"/>
            <rFont val="Arial"/>
            <family val="2"/>
            <charset val="238"/>
          </rPr>
          <t xml:space="preserve">Autor:
</t>
        </r>
        <r>
          <rPr>
            <sz val="9"/>
            <color rgb="FF000000"/>
            <rFont val="Tahoma"/>
            <family val="2"/>
            <charset val="238"/>
          </rPr>
          <t xml:space="preserve">KÚ + granty</t>
        </r>
      </text>
    </comment>
    <comment ref="AJ36" authorId="0">
      <text>
        <r>
          <rPr>
            <sz val="10"/>
            <rFont val="Arial"/>
            <family val="2"/>
            <charset val="238"/>
          </rPr>
          <t xml:space="preserve">Autor:
</t>
        </r>
        <r>
          <rPr>
            <sz val="9"/>
            <color rgb="FF000000"/>
            <rFont val="Tahoma"/>
            <family val="2"/>
            <charset val="238"/>
          </rPr>
          <t xml:space="preserve">KÚ + granty</t>
        </r>
      </text>
    </comment>
  </commentList>
</comments>
</file>

<file path=xl/sharedStrings.xml><?xml version="1.0" encoding="utf-8"?>
<sst xmlns="http://schemas.openxmlformats.org/spreadsheetml/2006/main" count="65" uniqueCount="64">
  <si>
    <t xml:space="preserve">Rozpočet na rok 2026</t>
  </si>
  <si>
    <t xml:space="preserve">v tis. Kč</t>
  </si>
  <si>
    <t xml:space="preserve">Mateřská škola - Przedszkole Jablunkov, Školní 800, příspěvková organizace</t>
  </si>
  <si>
    <t xml:space="preserve">skutečnost hlavní činnost 2015 </t>
  </si>
  <si>
    <t xml:space="preserve">rozpočet hlavní činnost 2016</t>
  </si>
  <si>
    <t xml:space="preserve">skutečné čerpání hlavní činnost 2024</t>
  </si>
  <si>
    <t xml:space="preserve">rozpočet hlavní činnost 2025</t>
  </si>
  <si>
    <t xml:space="preserve">rozpočet hlavní činnost 2026</t>
  </si>
  <si>
    <t xml:space="preserve">skutečné čerpání vlastní činnost 2024</t>
  </si>
  <si>
    <t xml:space="preserve">skutečné čerpání hlavní činnost 2017</t>
  </si>
  <si>
    <t xml:space="preserve">rozpočet vlastní činnost 2025</t>
  </si>
  <si>
    <t xml:space="preserve">výhled hlavní činnosti 2019</t>
  </si>
  <si>
    <t xml:space="preserve">výhled hlavní činnosti 2020</t>
  </si>
  <si>
    <t xml:space="preserve">skutečnost vlastní činnost 2015 </t>
  </si>
  <si>
    <t xml:space="preserve">rozpočet vlastní činnost 2016</t>
  </si>
  <si>
    <t xml:space="preserve">rozpočet vlastní činnost 2026</t>
  </si>
  <si>
    <t xml:space="preserve">skutečné čerpání doplňková činnost 2024</t>
  </si>
  <si>
    <t xml:space="preserve">skutečné čerpání vlastní činnosti 2017</t>
  </si>
  <si>
    <t xml:space="preserve">doplňková činnost 2025</t>
  </si>
  <si>
    <t xml:space="preserve">výhled vlastní činnosti 2019</t>
  </si>
  <si>
    <t xml:space="preserve">výhled vlastní činnosti 2020</t>
  </si>
  <si>
    <t xml:space="preserve">skutečnost doplňková činnost 2015 </t>
  </si>
  <si>
    <t xml:space="preserve">rozpočet doplňková činnost 2016</t>
  </si>
  <si>
    <t xml:space="preserve">doplňková činnost 2026</t>
  </si>
  <si>
    <t xml:space="preserve">skutečné čerpání doplňková činnost 2017</t>
  </si>
  <si>
    <t xml:space="preserve">rozpočet doplňková činnost 2019</t>
  </si>
  <si>
    <t xml:space="preserve">rozpočet doplňková činnost 2020</t>
  </si>
  <si>
    <t xml:space="preserve">rozpočet KÚ + ostatní zdroje 2017</t>
  </si>
  <si>
    <t xml:space="preserve">čerpání rozpočet KÚ + ostatní zdroje 2017</t>
  </si>
  <si>
    <t xml:space="preserve">rozpočet KÚ + ostatní zdroje 2018</t>
  </si>
  <si>
    <t xml:space="preserve">rozpočet KÚ + ostatní zdroje 2019</t>
  </si>
  <si>
    <t xml:space="preserve">rozpočet KÚ + ostatní zdroje 2020</t>
  </si>
  <si>
    <t xml:space="preserve">Platy zaměstnanců</t>
  </si>
  <si>
    <t xml:space="preserve">OON</t>
  </si>
  <si>
    <t xml:space="preserve">Povinné sociální pojištění</t>
  </si>
  <si>
    <t xml:space="preserve">Povinné zdravotní pojištění</t>
  </si>
  <si>
    <t xml:space="preserve">Ostatní povinné odvody(ZPS)</t>
  </si>
  <si>
    <t xml:space="preserve">OOPP</t>
  </si>
  <si>
    <t xml:space="preserve">Učební pomůcky tisk</t>
  </si>
  <si>
    <t xml:space="preserve">Drobný hmotný dlouhodobý majetek</t>
  </si>
  <si>
    <t xml:space="preserve">Všeobecný materiál</t>
  </si>
  <si>
    <t xml:space="preserve">Vodné, stočné</t>
  </si>
  <si>
    <t xml:space="preserve">Teplo, plyn</t>
  </si>
  <si>
    <t xml:space="preserve">Elektrická energie</t>
  </si>
  <si>
    <t xml:space="preserve">Poštovné</t>
  </si>
  <si>
    <t xml:space="preserve">Telefonní poplatky</t>
  </si>
  <si>
    <t xml:space="preserve">Služby peněžních ústavů</t>
  </si>
  <si>
    <t xml:space="preserve">Hygiena zaměstnanců</t>
  </si>
  <si>
    <t xml:space="preserve">Nájemné</t>
  </si>
  <si>
    <t xml:space="preserve">Revize</t>
  </si>
  <si>
    <t xml:space="preserve">Školení, plavecký výcvik</t>
  </si>
  <si>
    <t xml:space="preserve">Služby zpracování dat</t>
  </si>
  <si>
    <t xml:space="preserve">Služby nevýrobní povahy, včetně stravného a pojištění</t>
  </si>
  <si>
    <t xml:space="preserve">Opravy a údržba</t>
  </si>
  <si>
    <t xml:space="preserve">Pojištění majetku</t>
  </si>
  <si>
    <t xml:space="preserve">Programové vybavení</t>
  </si>
  <si>
    <t xml:space="preserve">ONIV – zákonné pojištění zaměstnanců</t>
  </si>
  <si>
    <t xml:space="preserve">Pohoštění</t>
  </si>
  <si>
    <t xml:space="preserve">Odpisy </t>
  </si>
  <si>
    <t xml:space="preserve">FKSP</t>
  </si>
  <si>
    <t xml:space="preserve">Granty-sociální oblast</t>
  </si>
  <si>
    <t xml:space="preserve">Granty-kultura, sport</t>
  </si>
  <si>
    <t xml:space="preserve">Osobní náklady-SR </t>
  </si>
  <si>
    <t xml:space="preserve">Celkem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</si>
</sst>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0"/>
  </numFmts>
  <fonts count="13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38"/>
    </font>
    <font>
      <b val="true"/>
      <sz val="13"/>
      <color rgb="FFFF0000"/>
      <name val="Calibri"/>
      <family val="2"/>
      <charset val="238"/>
    </font>
    <font>
      <b val="true"/>
      <sz val="8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 Narrow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name val="Arial Narrow"/>
      <family val="2"/>
      <charset val="238"/>
    </font>
    <font>
      <sz val="9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A6"/>
        <bgColor rgb="FFFFFFCC"/>
      </patternFill>
    </fill>
    <fill>
      <patternFill patternType="solid">
        <fgColor rgb="FF969696"/>
        <bgColor rgb="FF808080"/>
      </patternFill>
    </fill>
  </fills>
  <borders count="22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ck">
        <color rgb="FFFF0000"/>
      </right>
      <top style="medium"/>
      <bottom style="thick">
        <color rgb="FFFF0000"/>
      </bottom>
      <diagonal/>
    </border>
    <border diagonalUp="false" diagonalDown="false">
      <left style="thick">
        <color rgb="FFFF0000"/>
      </left>
      <right/>
      <top style="medium"/>
      <bottom style="thick">
        <color rgb="FFFF0000"/>
      </bottom>
      <diagonal/>
    </border>
    <border diagonalUp="false" diagonalDown="false">
      <left style="thin">
        <color rgb="FFFF0000"/>
      </left>
      <right/>
      <top style="medium"/>
      <bottom style="thick">
        <color rgb="FFFF0000"/>
      </bottom>
      <diagonal/>
    </border>
    <border diagonalUp="false" diagonalDown="false">
      <left style="thin">
        <color rgb="FFFF0000"/>
      </left>
      <right style="thin">
        <color rgb="FFFF0000"/>
      </right>
      <top style="medium"/>
      <bottom style="thick">
        <color rgb="FFFF0000"/>
      </bottom>
      <diagonal/>
    </border>
    <border diagonalUp="false" diagonalDown="false">
      <left/>
      <right/>
      <top style="medium"/>
      <bottom style="thick">
        <color rgb="FFFF0000"/>
      </bottom>
      <diagonal/>
    </border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ck">
        <color rgb="FFFF0000"/>
      </top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ck"/>
      <top style="thick"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2" borderId="4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2" borderId="4" xfId="20" applyFont="true" applyBorder="true" applyAlignment="true" applyProtection="true">
      <alignment horizontal="left" vertical="center" textRotation="45" wrapText="true" indent="0" shrinkToFit="false"/>
      <protection locked="true" hidden="false"/>
    </xf>
    <xf numFmtId="164" fontId="7" fillId="2" borderId="5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3" borderId="5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4" borderId="5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2" borderId="6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4" borderId="6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2" borderId="7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4" borderId="7" xfId="20" applyFont="true" applyBorder="true" applyAlignment="true" applyProtection="true">
      <alignment horizontal="center" vertical="center" textRotation="45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4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3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4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4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_Sešit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N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5" min="5" style="1" width="11.96"/>
    <col collapsed="false" customWidth="true" hidden="true" outlineLevel="0" max="7" min="6" style="1" width="9.14"/>
    <col collapsed="false" customWidth="true" hidden="true" outlineLevel="0" max="12" min="12" style="1" width="9.14"/>
    <col collapsed="false" customWidth="true" hidden="true" outlineLevel="0" max="17" min="14" style="1" width="9.14"/>
    <col collapsed="false" customWidth="true" hidden="true" outlineLevel="0" max="20" min="20" style="1" width="9.14"/>
    <col collapsed="false" customWidth="true" hidden="true" outlineLevel="0" max="25" min="22" style="1" width="9.14"/>
    <col collapsed="false" customWidth="true" hidden="true" outlineLevel="0" max="28" min="28" style="1" width="9.14"/>
    <col collapsed="false" customWidth="true" hidden="true" outlineLevel="0" max="31" min="30" style="1" width="11.53"/>
    <col collapsed="false" customWidth="true" hidden="true" outlineLevel="0" max="32" min="32" style="1" width="11.54"/>
    <col collapsed="false" customWidth="true" hidden="true" outlineLevel="0" max="36" min="33" style="1" width="9"/>
    <col collapsed="false" customWidth="true" hidden="false" outlineLevel="0" max="37" min="37" style="1" width="10.4"/>
  </cols>
  <sheetData>
    <row r="1" customFormat="false" ht="15" hidden="false" customHeight="false" outlineLevel="0" collapsed="false">
      <c r="A1" s="2"/>
      <c r="B1" s="3" t="s">
        <v>0</v>
      </c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customFormat="false" ht="14.25" hidden="false" customHeight="false" outlineLevel="0" collapsed="false">
      <c r="A2" s="6"/>
      <c r="B2" s="6"/>
      <c r="C2" s="6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  <c r="V2" s="2"/>
      <c r="W2" s="2"/>
      <c r="X2" s="4" t="s">
        <v>1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2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customFormat="false" ht="50.7" hidden="false" customHeight="true" outlineLevel="0" collapsed="false">
      <c r="A3" s="7" t="s">
        <v>2</v>
      </c>
      <c r="B3" s="7"/>
      <c r="C3" s="7"/>
      <c r="D3" s="7"/>
      <c r="E3" s="7"/>
      <c r="F3" s="8" t="s">
        <v>3</v>
      </c>
      <c r="G3" s="9" t="s">
        <v>4</v>
      </c>
      <c r="H3" s="10" t="s">
        <v>5</v>
      </c>
      <c r="I3" s="11" t="s">
        <v>6</v>
      </c>
      <c r="J3" s="12" t="s">
        <v>7</v>
      </c>
      <c r="K3" s="11" t="s">
        <v>8</v>
      </c>
      <c r="L3" s="11" t="s">
        <v>9</v>
      </c>
      <c r="M3" s="13" t="s">
        <v>10</v>
      </c>
      <c r="N3" s="11" t="s">
        <v>11</v>
      </c>
      <c r="O3" s="11" t="s">
        <v>12</v>
      </c>
      <c r="P3" s="11" t="s">
        <v>13</v>
      </c>
      <c r="Q3" s="11" t="s">
        <v>14</v>
      </c>
      <c r="R3" s="12" t="s">
        <v>15</v>
      </c>
      <c r="S3" s="11" t="s">
        <v>16</v>
      </c>
      <c r="T3" s="14" t="s">
        <v>17</v>
      </c>
      <c r="U3" s="15" t="s">
        <v>18</v>
      </c>
      <c r="V3" s="11" t="s">
        <v>19</v>
      </c>
      <c r="W3" s="14" t="s">
        <v>20</v>
      </c>
      <c r="X3" s="11" t="s">
        <v>21</v>
      </c>
      <c r="Y3" s="11" t="s">
        <v>22</v>
      </c>
      <c r="Z3" s="11" t="s">
        <v>23</v>
      </c>
      <c r="AA3" s="11"/>
      <c r="AB3" s="11" t="s">
        <v>24</v>
      </c>
      <c r="AC3" s="13"/>
      <c r="AD3" s="11" t="s">
        <v>25</v>
      </c>
      <c r="AE3" s="11" t="s">
        <v>26</v>
      </c>
      <c r="AF3" s="16" t="s">
        <v>27</v>
      </c>
      <c r="AG3" s="16" t="s">
        <v>28</v>
      </c>
      <c r="AH3" s="17" t="s">
        <v>29</v>
      </c>
      <c r="AI3" s="16" t="s">
        <v>30</v>
      </c>
      <c r="AJ3" s="16" t="s">
        <v>31</v>
      </c>
      <c r="AK3" s="18"/>
      <c r="AL3" s="18"/>
      <c r="AM3" s="18"/>
      <c r="AN3" s="18"/>
      <c r="AO3" s="18"/>
      <c r="AP3" s="18"/>
      <c r="AQ3" s="18"/>
      <c r="AR3" s="18"/>
      <c r="AS3" s="4"/>
      <c r="AT3" s="4"/>
      <c r="AU3" s="4"/>
      <c r="AV3" s="4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</row>
    <row r="4" customFormat="false" ht="14.25" hidden="false" customHeight="false" outlineLevel="0" collapsed="false">
      <c r="A4" s="19" t="s">
        <v>32</v>
      </c>
      <c r="B4" s="19"/>
      <c r="C4" s="19"/>
      <c r="D4" s="19"/>
      <c r="E4" s="19"/>
      <c r="F4" s="20" t="n">
        <v>170</v>
      </c>
      <c r="G4" s="21" t="n">
        <v>45</v>
      </c>
      <c r="H4" s="20" t="n">
        <v>100</v>
      </c>
      <c r="I4" s="20" t="n">
        <v>130</v>
      </c>
      <c r="J4" s="22" t="n">
        <v>1132</v>
      </c>
      <c r="K4" s="20" t="n">
        <v>0.116</v>
      </c>
      <c r="L4" s="20" t="n">
        <f aca="false">484+6</f>
        <v>490</v>
      </c>
      <c r="M4" s="20" t="n">
        <v>0</v>
      </c>
      <c r="N4" s="20" t="n">
        <v>0</v>
      </c>
      <c r="O4" s="20" t="n">
        <v>0</v>
      </c>
      <c r="P4" s="21" t="n">
        <v>108.559</v>
      </c>
      <c r="Q4" s="21" t="n">
        <v>0</v>
      </c>
      <c r="R4" s="22" t="n">
        <v>0</v>
      </c>
      <c r="S4" s="20" t="n">
        <v>0</v>
      </c>
      <c r="T4" s="20" t="n">
        <v>0</v>
      </c>
      <c r="U4" s="23" t="n">
        <v>0</v>
      </c>
      <c r="V4" s="20" t="n">
        <v>0</v>
      </c>
      <c r="W4" s="20" t="n">
        <v>0</v>
      </c>
      <c r="X4" s="21" t="n">
        <v>141.388</v>
      </c>
      <c r="Y4" s="20" t="n">
        <v>130</v>
      </c>
      <c r="Z4" s="20" t="n">
        <v>0</v>
      </c>
      <c r="AA4" s="20"/>
      <c r="AB4" s="21"/>
      <c r="AC4" s="23"/>
      <c r="AD4" s="20" t="n">
        <v>150</v>
      </c>
      <c r="AE4" s="20" t="n">
        <v>150</v>
      </c>
      <c r="AF4" s="20" t="n">
        <f aca="false">18145.352+161.765+170</f>
        <v>18477.117</v>
      </c>
      <c r="AG4" s="20" t="n">
        <f aca="false">18145.352+161.765+170</f>
        <v>18477.117</v>
      </c>
      <c r="AH4" s="23" t="n">
        <f aca="false">18500+204</f>
        <v>18704</v>
      </c>
      <c r="AI4" s="20" t="n">
        <f aca="false">18500</f>
        <v>18500</v>
      </c>
      <c r="AJ4" s="20" t="n">
        <f aca="false">18500</f>
        <v>18500</v>
      </c>
      <c r="AK4" s="24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</row>
    <row r="5" customFormat="false" ht="14.25" hidden="false" customHeight="false" outlineLevel="0" collapsed="false">
      <c r="A5" s="19" t="s">
        <v>33</v>
      </c>
      <c r="B5" s="19"/>
      <c r="C5" s="19"/>
      <c r="D5" s="19"/>
      <c r="E5" s="19"/>
      <c r="F5" s="20" t="n">
        <v>39.75</v>
      </c>
      <c r="G5" s="20" t="n">
        <v>61</v>
      </c>
      <c r="H5" s="20" t="n">
        <v>0</v>
      </c>
      <c r="I5" s="20" t="n">
        <v>40</v>
      </c>
      <c r="J5" s="22" t="n">
        <v>50</v>
      </c>
      <c r="K5" s="20" t="n">
        <v>0</v>
      </c>
      <c r="L5" s="20" t="n">
        <v>28.5</v>
      </c>
      <c r="M5" s="20" t="n">
        <v>0</v>
      </c>
      <c r="N5" s="20" t="n">
        <v>20</v>
      </c>
      <c r="O5" s="20" t="n">
        <v>20</v>
      </c>
      <c r="P5" s="20" t="n">
        <v>38.697</v>
      </c>
      <c r="Q5" s="20" t="n">
        <v>10</v>
      </c>
      <c r="R5" s="22" t="n">
        <v>0</v>
      </c>
      <c r="S5" s="20" t="n">
        <v>0</v>
      </c>
      <c r="T5" s="20" t="n">
        <v>20</v>
      </c>
      <c r="U5" s="23" t="n">
        <v>0</v>
      </c>
      <c r="V5" s="20" t="n">
        <v>30</v>
      </c>
      <c r="W5" s="20" t="n">
        <v>30</v>
      </c>
      <c r="X5" s="20" t="n">
        <v>9.297</v>
      </c>
      <c r="Y5" s="20" t="n">
        <v>25</v>
      </c>
      <c r="Z5" s="20" t="n">
        <v>0</v>
      </c>
      <c r="AA5" s="20"/>
      <c r="AB5" s="20"/>
      <c r="AC5" s="23"/>
      <c r="AD5" s="20" t="n">
        <v>25</v>
      </c>
      <c r="AE5" s="20" t="n">
        <v>25</v>
      </c>
      <c r="AF5" s="20" t="n">
        <f aca="false">150+96.9</f>
        <v>246.9</v>
      </c>
      <c r="AG5" s="20" t="n">
        <f aca="false">150+96.9</f>
        <v>246.9</v>
      </c>
      <c r="AH5" s="23" t="n">
        <f aca="false">150+287.6</f>
        <v>437.6</v>
      </c>
      <c r="AI5" s="20" t="n">
        <f aca="false">150</f>
        <v>150</v>
      </c>
      <c r="AJ5" s="20" t="n">
        <f aca="false">150</f>
        <v>150</v>
      </c>
      <c r="AK5" s="24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</row>
    <row r="6" customFormat="false" ht="14.25" hidden="false" customHeight="false" outlineLevel="0" collapsed="false">
      <c r="A6" s="26" t="s">
        <v>34</v>
      </c>
      <c r="B6" s="26"/>
      <c r="C6" s="26"/>
      <c r="D6" s="26"/>
      <c r="E6" s="26"/>
      <c r="F6" s="27" t="n">
        <v>69.64</v>
      </c>
      <c r="G6" s="27" t="n">
        <v>11.5</v>
      </c>
      <c r="H6" s="27" t="n">
        <v>24.831</v>
      </c>
      <c r="I6" s="27" t="n">
        <v>33</v>
      </c>
      <c r="J6" s="28" t="n">
        <v>281</v>
      </c>
      <c r="K6" s="27" t="n">
        <v>0</v>
      </c>
      <c r="L6" s="27" t="n">
        <v>123</v>
      </c>
      <c r="M6" s="27" t="n">
        <v>0</v>
      </c>
      <c r="N6" s="27" t="n">
        <v>0</v>
      </c>
      <c r="O6" s="27" t="n">
        <v>0</v>
      </c>
      <c r="P6" s="27" t="n">
        <v>0</v>
      </c>
      <c r="Q6" s="27" t="n">
        <v>0</v>
      </c>
      <c r="R6" s="28" t="n">
        <v>0</v>
      </c>
      <c r="S6" s="27" t="n">
        <v>0</v>
      </c>
      <c r="T6" s="27" t="n">
        <v>0</v>
      </c>
      <c r="U6" s="29" t="n">
        <v>0</v>
      </c>
      <c r="V6" s="27" t="n">
        <v>0</v>
      </c>
      <c r="W6" s="27" t="n">
        <v>0</v>
      </c>
      <c r="X6" s="27" t="n">
        <v>35.346</v>
      </c>
      <c r="Y6" s="27" t="n">
        <v>33</v>
      </c>
      <c r="Z6" s="27" t="n">
        <v>0</v>
      </c>
      <c r="AA6" s="27"/>
      <c r="AB6" s="27"/>
      <c r="AC6" s="29"/>
      <c r="AD6" s="27" t="n">
        <v>38</v>
      </c>
      <c r="AE6" s="27" t="n">
        <v>38</v>
      </c>
      <c r="AF6" s="27" t="n">
        <f aca="false">4522+40.441+42.6</f>
        <v>4605.041</v>
      </c>
      <c r="AG6" s="27" t="n">
        <f aca="false">4522+40.441+42.6</f>
        <v>4605.041</v>
      </c>
      <c r="AH6" s="29" t="n">
        <f aca="false">4625+51</f>
        <v>4676</v>
      </c>
      <c r="AI6" s="27" t="n">
        <f aca="false">4625</f>
        <v>4625</v>
      </c>
      <c r="AJ6" s="27" t="n">
        <f aca="false">4625</f>
        <v>4625</v>
      </c>
      <c r="AK6" s="24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</row>
    <row r="7" customFormat="false" ht="14.25" hidden="false" customHeight="false" outlineLevel="0" collapsed="false">
      <c r="A7" s="26" t="s">
        <v>35</v>
      </c>
      <c r="B7" s="26"/>
      <c r="C7" s="26"/>
      <c r="D7" s="26"/>
      <c r="E7" s="26"/>
      <c r="F7" s="27" t="n">
        <v>25.072</v>
      </c>
      <c r="G7" s="27" t="n">
        <v>4.5</v>
      </c>
      <c r="H7" s="27" t="n">
        <v>9</v>
      </c>
      <c r="I7" s="27" t="n">
        <v>12</v>
      </c>
      <c r="J7" s="28" t="n">
        <v>102</v>
      </c>
      <c r="K7" s="27" t="n">
        <v>0.01</v>
      </c>
      <c r="L7" s="27" t="n">
        <v>44</v>
      </c>
      <c r="M7" s="27" t="n">
        <v>0</v>
      </c>
      <c r="N7" s="27" t="n">
        <v>0</v>
      </c>
      <c r="O7" s="27" t="n">
        <v>0</v>
      </c>
      <c r="P7" s="27" t="n">
        <v>0</v>
      </c>
      <c r="Q7" s="27" t="n">
        <v>0</v>
      </c>
      <c r="R7" s="28" t="n">
        <v>0</v>
      </c>
      <c r="S7" s="27" t="n">
        <v>0</v>
      </c>
      <c r="T7" s="27" t="n">
        <v>0</v>
      </c>
      <c r="U7" s="29" t="n">
        <v>0</v>
      </c>
      <c r="V7" s="27" t="n">
        <v>0</v>
      </c>
      <c r="W7" s="27" t="n">
        <v>0</v>
      </c>
      <c r="X7" s="27" t="n">
        <v>12.722</v>
      </c>
      <c r="Y7" s="27" t="n">
        <v>12</v>
      </c>
      <c r="Z7" s="27" t="n">
        <v>0</v>
      </c>
      <c r="AA7" s="27"/>
      <c r="AB7" s="27"/>
      <c r="AC7" s="29"/>
      <c r="AD7" s="27" t="n">
        <v>14</v>
      </c>
      <c r="AE7" s="27" t="n">
        <v>14</v>
      </c>
      <c r="AF7" s="27" t="n">
        <f aca="false">1628+14.559+15.4</f>
        <v>1657.959</v>
      </c>
      <c r="AG7" s="27" t="n">
        <f aca="false">1628+14.559+15.4</f>
        <v>1657.959</v>
      </c>
      <c r="AH7" s="29" t="n">
        <f aca="false">1665+18.36</f>
        <v>1683.36</v>
      </c>
      <c r="AI7" s="27" t="n">
        <f aca="false">1665</f>
        <v>1665</v>
      </c>
      <c r="AJ7" s="27" t="n">
        <f aca="false">1665</f>
        <v>1665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</row>
    <row r="8" customFormat="false" ht="14.25" hidden="false" customHeight="false" outlineLevel="0" collapsed="false">
      <c r="A8" s="26" t="s">
        <v>36</v>
      </c>
      <c r="B8" s="26"/>
      <c r="C8" s="26"/>
      <c r="D8" s="26"/>
      <c r="E8" s="26"/>
      <c r="F8" s="27" t="n">
        <v>0.546</v>
      </c>
      <c r="G8" s="27" t="n">
        <v>1</v>
      </c>
      <c r="H8" s="27" t="n">
        <v>1</v>
      </c>
      <c r="I8" s="27" t="n">
        <v>1</v>
      </c>
      <c r="J8" s="28" t="n">
        <v>0</v>
      </c>
      <c r="K8" s="27" t="n">
        <v>1.67</v>
      </c>
      <c r="L8" s="27" t="n">
        <v>2</v>
      </c>
      <c r="M8" s="27" t="n">
        <v>0</v>
      </c>
      <c r="N8" s="27" t="n">
        <v>0</v>
      </c>
      <c r="O8" s="27" t="n">
        <v>0</v>
      </c>
      <c r="P8" s="27" t="n">
        <v>0</v>
      </c>
      <c r="Q8" s="27" t="n">
        <v>0</v>
      </c>
      <c r="R8" s="28" t="n">
        <v>0</v>
      </c>
      <c r="S8" s="27" t="n">
        <v>0</v>
      </c>
      <c r="T8" s="27" t="n">
        <v>0</v>
      </c>
      <c r="U8" s="29" t="n">
        <v>0</v>
      </c>
      <c r="V8" s="27" t="n">
        <v>0</v>
      </c>
      <c r="W8" s="27" t="n">
        <v>0</v>
      </c>
      <c r="X8" s="27" t="n">
        <v>0.566</v>
      </c>
      <c r="Y8" s="27" t="n">
        <v>1</v>
      </c>
      <c r="Z8" s="27" t="n">
        <v>0</v>
      </c>
      <c r="AA8" s="27"/>
      <c r="AB8" s="27"/>
      <c r="AC8" s="29"/>
      <c r="AD8" s="27" t="n">
        <v>1</v>
      </c>
      <c r="AE8" s="27" t="n">
        <v>1</v>
      </c>
      <c r="AF8" s="27" t="n">
        <v>75</v>
      </c>
      <c r="AG8" s="27" t="n">
        <v>75</v>
      </c>
      <c r="AH8" s="29" t="n">
        <v>75</v>
      </c>
      <c r="AI8" s="27" t="n">
        <v>75</v>
      </c>
      <c r="AJ8" s="27" t="n">
        <v>75</v>
      </c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</row>
    <row r="9" customFormat="false" ht="14.25" hidden="false" customHeight="false" outlineLevel="0" collapsed="false">
      <c r="A9" s="26" t="s">
        <v>37</v>
      </c>
      <c r="B9" s="26"/>
      <c r="C9" s="26"/>
      <c r="D9" s="26"/>
      <c r="E9" s="26"/>
      <c r="F9" s="27" t="n">
        <v>0</v>
      </c>
      <c r="G9" s="27" t="n">
        <v>0</v>
      </c>
      <c r="H9" s="27" t="n">
        <v>0</v>
      </c>
      <c r="I9" s="27" t="n">
        <v>0</v>
      </c>
      <c r="J9" s="28" t="n">
        <v>0</v>
      </c>
      <c r="K9" s="27" t="n">
        <v>7.849</v>
      </c>
      <c r="L9" s="27" t="n">
        <v>0</v>
      </c>
      <c r="M9" s="27" t="n">
        <v>0</v>
      </c>
      <c r="N9" s="27" t="n">
        <v>0</v>
      </c>
      <c r="O9" s="27" t="n">
        <v>0</v>
      </c>
      <c r="P9" s="27" t="n">
        <v>0</v>
      </c>
      <c r="Q9" s="27" t="n">
        <v>0</v>
      </c>
      <c r="R9" s="28" t="n">
        <v>0</v>
      </c>
      <c r="S9" s="27" t="n">
        <v>0</v>
      </c>
      <c r="T9" s="27" t="n">
        <v>0</v>
      </c>
      <c r="U9" s="29" t="n">
        <v>0</v>
      </c>
      <c r="V9" s="27" t="n">
        <v>0</v>
      </c>
      <c r="W9" s="27" t="n">
        <v>0</v>
      </c>
      <c r="X9" s="27" t="n">
        <v>1.065</v>
      </c>
      <c r="Y9" s="27" t="n">
        <v>1</v>
      </c>
      <c r="Z9" s="27" t="n">
        <v>0</v>
      </c>
      <c r="AA9" s="27"/>
      <c r="AB9" s="27"/>
      <c r="AC9" s="29"/>
      <c r="AD9" s="27" t="n">
        <v>2</v>
      </c>
      <c r="AE9" s="27" t="n">
        <v>2</v>
      </c>
      <c r="AF9" s="27" t="n">
        <v>0</v>
      </c>
      <c r="AG9" s="27" t="n">
        <v>0</v>
      </c>
      <c r="AH9" s="29" t="n">
        <v>0</v>
      </c>
      <c r="AI9" s="27" t="n">
        <v>0</v>
      </c>
      <c r="AJ9" s="27" t="n">
        <v>0</v>
      </c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</row>
    <row r="10" customFormat="false" ht="14.25" hidden="false" customHeight="false" outlineLevel="0" collapsed="false">
      <c r="A10" s="26" t="s">
        <v>38</v>
      </c>
      <c r="B10" s="26"/>
      <c r="C10" s="26"/>
      <c r="D10" s="26"/>
      <c r="E10" s="26"/>
      <c r="F10" s="27" t="n">
        <v>41.972</v>
      </c>
      <c r="G10" s="27" t="n">
        <v>41</v>
      </c>
      <c r="H10" s="27" t="n">
        <v>60.78773</v>
      </c>
      <c r="I10" s="27" t="n">
        <v>70</v>
      </c>
      <c r="J10" s="28" t="n">
        <v>70</v>
      </c>
      <c r="K10" s="27" t="n">
        <v>0</v>
      </c>
      <c r="L10" s="27" t="n">
        <f aca="false">41-15</f>
        <v>26</v>
      </c>
      <c r="M10" s="27" t="n">
        <v>55</v>
      </c>
      <c r="N10" s="27" t="n">
        <v>39</v>
      </c>
      <c r="O10" s="27" t="n">
        <v>39</v>
      </c>
      <c r="P10" s="27" t="n">
        <v>152.223</v>
      </c>
      <c r="Q10" s="27" t="n">
        <v>56</v>
      </c>
      <c r="R10" s="28" t="n">
        <v>55</v>
      </c>
      <c r="S10" s="27" t="n">
        <v>0</v>
      </c>
      <c r="T10" s="27" t="n">
        <v>56</v>
      </c>
      <c r="U10" s="29" t="n">
        <v>0</v>
      </c>
      <c r="V10" s="27" t="n">
        <v>62</v>
      </c>
      <c r="W10" s="27" t="n">
        <v>62</v>
      </c>
      <c r="X10" s="27" t="n">
        <v>0</v>
      </c>
      <c r="Y10" s="27" t="n">
        <v>0</v>
      </c>
      <c r="Z10" s="27" t="n">
        <v>0</v>
      </c>
      <c r="AA10" s="27"/>
      <c r="AB10" s="27"/>
      <c r="AC10" s="29"/>
      <c r="AD10" s="27" t="n">
        <v>0</v>
      </c>
      <c r="AE10" s="27" t="n">
        <v>0</v>
      </c>
      <c r="AF10" s="27" t="n">
        <v>176.008</v>
      </c>
      <c r="AG10" s="27" t="n">
        <v>176.008</v>
      </c>
      <c r="AH10" s="29" t="n">
        <v>200</v>
      </c>
      <c r="AI10" s="27" t="n">
        <v>200</v>
      </c>
      <c r="AJ10" s="27" t="n">
        <v>200</v>
      </c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customFormat="false" ht="14.25" hidden="false" customHeight="false" outlineLevel="0" collapsed="false">
      <c r="A11" s="26" t="s">
        <v>39</v>
      </c>
      <c r="B11" s="26"/>
      <c r="C11" s="26"/>
      <c r="D11" s="26"/>
      <c r="E11" s="26"/>
      <c r="F11" s="27" t="n">
        <v>109.472</v>
      </c>
      <c r="G11" s="27" t="n">
        <v>134</v>
      </c>
      <c r="H11" s="27" t="n">
        <v>60</v>
      </c>
      <c r="I11" s="27" t="n">
        <v>60</v>
      </c>
      <c r="J11" s="28" t="n">
        <v>60</v>
      </c>
      <c r="K11" s="27" t="n">
        <v>81.68614</v>
      </c>
      <c r="L11" s="27" t="n">
        <f aca="false">128-60-14-15-13</f>
        <v>26</v>
      </c>
      <c r="M11" s="27" t="n">
        <v>0</v>
      </c>
      <c r="N11" s="27" t="n">
        <v>215</v>
      </c>
      <c r="O11" s="27" t="n">
        <v>215</v>
      </c>
      <c r="P11" s="27" t="n">
        <v>47.7</v>
      </c>
      <c r="Q11" s="27" t="n">
        <v>30</v>
      </c>
      <c r="R11" s="28" t="n">
        <v>0</v>
      </c>
      <c r="S11" s="27" t="n">
        <v>0</v>
      </c>
      <c r="T11" s="27" t="n">
        <v>43</v>
      </c>
      <c r="U11" s="29" t="n">
        <v>0</v>
      </c>
      <c r="V11" s="27" t="n">
        <v>30</v>
      </c>
      <c r="W11" s="27" t="n">
        <v>30</v>
      </c>
      <c r="X11" s="27" t="n">
        <v>0</v>
      </c>
      <c r="Y11" s="27" t="n">
        <v>18</v>
      </c>
      <c r="Z11" s="27" t="n">
        <v>0</v>
      </c>
      <c r="AA11" s="27"/>
      <c r="AB11" s="27"/>
      <c r="AC11" s="29"/>
      <c r="AD11" s="27" t="n">
        <v>0</v>
      </c>
      <c r="AE11" s="27" t="n">
        <v>0</v>
      </c>
      <c r="AF11" s="27" t="n">
        <v>0</v>
      </c>
      <c r="AG11" s="27" t="n">
        <v>0</v>
      </c>
      <c r="AH11" s="29" t="n">
        <v>0</v>
      </c>
      <c r="AI11" s="27" t="n">
        <v>0</v>
      </c>
      <c r="AJ11" s="27" t="n">
        <v>0</v>
      </c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</row>
    <row r="12" customFormat="false" ht="14.25" hidden="false" customHeight="false" outlineLevel="0" collapsed="false">
      <c r="A12" s="26" t="s">
        <v>40</v>
      </c>
      <c r="B12" s="26"/>
      <c r="C12" s="26"/>
      <c r="D12" s="26"/>
      <c r="E12" s="26"/>
      <c r="F12" s="27" t="n">
        <v>202.992</v>
      </c>
      <c r="G12" s="27" t="n">
        <v>241</v>
      </c>
      <c r="H12" s="27" t="n">
        <v>58.05418</v>
      </c>
      <c r="I12" s="27" t="n">
        <v>70</v>
      </c>
      <c r="J12" s="28" t="n">
        <v>70</v>
      </c>
      <c r="K12" s="27" t="n">
        <v>0</v>
      </c>
      <c r="L12" s="27" t="n">
        <f aca="false">275-33</f>
        <v>242</v>
      </c>
      <c r="M12" s="27" t="n">
        <v>45</v>
      </c>
      <c r="N12" s="27" t="n">
        <v>245</v>
      </c>
      <c r="O12" s="27" t="n">
        <v>245</v>
      </c>
      <c r="P12" s="27" t="n">
        <f aca="false">109.248+15</f>
        <v>124.248</v>
      </c>
      <c r="Q12" s="27" t="n">
        <v>163</v>
      </c>
      <c r="R12" s="28" t="n">
        <v>45</v>
      </c>
      <c r="S12" s="27" t="n">
        <v>0</v>
      </c>
      <c r="T12" s="27" t="n">
        <v>159</v>
      </c>
      <c r="U12" s="29" t="n">
        <v>0</v>
      </c>
      <c r="V12" s="27" t="n">
        <v>153</v>
      </c>
      <c r="W12" s="27" t="n">
        <v>153</v>
      </c>
      <c r="X12" s="27" t="n">
        <v>11.764</v>
      </c>
      <c r="Y12" s="27" t="n">
        <v>9</v>
      </c>
      <c r="Z12" s="27" t="n">
        <v>0</v>
      </c>
      <c r="AA12" s="27"/>
      <c r="AB12" s="27"/>
      <c r="AC12" s="29"/>
      <c r="AD12" s="27" t="n">
        <v>10</v>
      </c>
      <c r="AE12" s="27" t="n">
        <v>10</v>
      </c>
      <c r="AF12" s="27" t="n">
        <f aca="false">247+50</f>
        <v>297</v>
      </c>
      <c r="AG12" s="27" t="n">
        <f aca="false">247+50</f>
        <v>297</v>
      </c>
      <c r="AH12" s="29" t="n">
        <f aca="false">247+262.265+40</f>
        <v>549.265</v>
      </c>
      <c r="AI12" s="27" t="n">
        <f aca="false">247+50</f>
        <v>297</v>
      </c>
      <c r="AJ12" s="27" t="n">
        <f aca="false">247+50</f>
        <v>297</v>
      </c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</row>
    <row r="13" customFormat="false" ht="14.25" hidden="false" customHeight="false" outlineLevel="0" collapsed="false">
      <c r="A13" s="26" t="s">
        <v>41</v>
      </c>
      <c r="B13" s="26"/>
      <c r="C13" s="26"/>
      <c r="D13" s="26"/>
      <c r="E13" s="26"/>
      <c r="F13" s="27" t="n">
        <v>57.293</v>
      </c>
      <c r="G13" s="27" t="n">
        <v>50</v>
      </c>
      <c r="H13" s="27" t="n">
        <v>26.433</v>
      </c>
      <c r="I13" s="27" t="n">
        <v>40</v>
      </c>
      <c r="J13" s="28" t="n">
        <v>30</v>
      </c>
      <c r="K13" s="27" t="n">
        <v>0</v>
      </c>
      <c r="L13" s="27" t="n">
        <v>61</v>
      </c>
      <c r="M13" s="27" t="n">
        <v>0</v>
      </c>
      <c r="N13" s="27" t="n">
        <v>39</v>
      </c>
      <c r="O13" s="27" t="n">
        <v>39</v>
      </c>
      <c r="P13" s="27" t="n">
        <v>7.165</v>
      </c>
      <c r="Q13" s="27" t="n">
        <v>8</v>
      </c>
      <c r="R13" s="28" t="n">
        <v>0</v>
      </c>
      <c r="S13" s="27" t="n">
        <v>0</v>
      </c>
      <c r="T13" s="27" t="n">
        <v>8</v>
      </c>
      <c r="U13" s="29" t="n">
        <v>0</v>
      </c>
      <c r="V13" s="27" t="n">
        <v>6</v>
      </c>
      <c r="W13" s="27" t="n">
        <v>6</v>
      </c>
      <c r="X13" s="27" t="n">
        <v>4.218</v>
      </c>
      <c r="Y13" s="27" t="n">
        <v>4</v>
      </c>
      <c r="Z13" s="27" t="n">
        <v>0</v>
      </c>
      <c r="AA13" s="27"/>
      <c r="AB13" s="27"/>
      <c r="AC13" s="29"/>
      <c r="AD13" s="27" t="n">
        <v>5</v>
      </c>
      <c r="AE13" s="27" t="n">
        <v>5</v>
      </c>
      <c r="AF13" s="27" t="n">
        <v>0</v>
      </c>
      <c r="AG13" s="27" t="n">
        <v>0</v>
      </c>
      <c r="AH13" s="29" t="n">
        <v>0</v>
      </c>
      <c r="AI13" s="27" t="n">
        <v>0</v>
      </c>
      <c r="AJ13" s="27" t="n">
        <v>0</v>
      </c>
      <c r="AK13" s="24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</row>
    <row r="14" customFormat="false" ht="14.25" hidden="false" customHeight="false" outlineLevel="0" collapsed="false">
      <c r="A14" s="26" t="s">
        <v>42</v>
      </c>
      <c r="B14" s="26"/>
      <c r="C14" s="26"/>
      <c r="D14" s="26"/>
      <c r="E14" s="26"/>
      <c r="F14" s="27" t="n">
        <v>1037.837</v>
      </c>
      <c r="G14" s="27" t="n">
        <v>1285</v>
      </c>
      <c r="H14" s="27" t="n">
        <v>131.69392</v>
      </c>
      <c r="I14" s="27" t="n">
        <v>250</v>
      </c>
      <c r="J14" s="28" t="n">
        <v>240</v>
      </c>
      <c r="K14" s="27" t="n">
        <v>0</v>
      </c>
      <c r="L14" s="27" t="n">
        <v>1274</v>
      </c>
      <c r="M14" s="27" t="n">
        <v>0</v>
      </c>
      <c r="N14" s="27" t="n">
        <v>1386</v>
      </c>
      <c r="O14" s="27" t="n">
        <v>1386</v>
      </c>
      <c r="P14" s="27" t="n">
        <v>20.498</v>
      </c>
      <c r="Q14" s="27" t="n">
        <v>27</v>
      </c>
      <c r="R14" s="28" t="n">
        <v>0</v>
      </c>
      <c r="S14" s="27" t="n">
        <v>0</v>
      </c>
      <c r="T14" s="27" t="n">
        <v>22</v>
      </c>
      <c r="U14" s="29" t="n">
        <v>0</v>
      </c>
      <c r="V14" s="27" t="n">
        <v>24</v>
      </c>
      <c r="W14" s="27" t="n">
        <v>24</v>
      </c>
      <c r="X14" s="27" t="n">
        <v>74.124</v>
      </c>
      <c r="Y14" s="27" t="n">
        <v>62</v>
      </c>
      <c r="Z14" s="27" t="n">
        <v>0</v>
      </c>
      <c r="AA14" s="27"/>
      <c r="AB14" s="27"/>
      <c r="AC14" s="29"/>
      <c r="AD14" s="27" t="n">
        <v>53</v>
      </c>
      <c r="AE14" s="27" t="n">
        <v>53</v>
      </c>
      <c r="AF14" s="27" t="n">
        <v>0</v>
      </c>
      <c r="AG14" s="27" t="n">
        <v>0</v>
      </c>
      <c r="AH14" s="29" t="n">
        <v>0</v>
      </c>
      <c r="AI14" s="27" t="n">
        <v>0</v>
      </c>
      <c r="AJ14" s="27" t="n">
        <v>0</v>
      </c>
      <c r="AK14" s="24"/>
      <c r="AL14" s="4"/>
      <c r="AM14" s="25"/>
      <c r="AN14" s="25"/>
      <c r="AO14" s="25"/>
      <c r="AP14" s="25"/>
      <c r="AQ14" s="25"/>
      <c r="AR14" s="25"/>
      <c r="AS14" s="25"/>
      <c r="AT14" s="25"/>
      <c r="AU14" s="25"/>
      <c r="AV14" s="25"/>
    </row>
    <row r="15" customFormat="false" ht="14.25" hidden="false" customHeight="false" outlineLevel="0" collapsed="false">
      <c r="A15" s="26" t="s">
        <v>43</v>
      </c>
      <c r="B15" s="26"/>
      <c r="C15" s="26"/>
      <c r="D15" s="26"/>
      <c r="E15" s="26"/>
      <c r="F15" s="27" t="n">
        <v>297.348</v>
      </c>
      <c r="G15" s="27" t="n">
        <v>311</v>
      </c>
      <c r="H15" s="27" t="n">
        <v>29.2626</v>
      </c>
      <c r="I15" s="27" t="n">
        <v>90</v>
      </c>
      <c r="J15" s="28" t="n">
        <v>70</v>
      </c>
      <c r="K15" s="27" t="n">
        <v>0</v>
      </c>
      <c r="L15" s="27" t="n">
        <v>320</v>
      </c>
      <c r="M15" s="27" t="n">
        <v>0</v>
      </c>
      <c r="N15" s="27" t="n">
        <v>286</v>
      </c>
      <c r="O15" s="27" t="n">
        <v>286</v>
      </c>
      <c r="P15" s="27" t="n">
        <v>5.202</v>
      </c>
      <c r="Q15" s="27" t="n">
        <v>5</v>
      </c>
      <c r="R15" s="28" t="n">
        <v>0</v>
      </c>
      <c r="S15" s="27" t="n">
        <v>0</v>
      </c>
      <c r="T15" s="27" t="n">
        <v>6</v>
      </c>
      <c r="U15" s="29" t="n">
        <v>0</v>
      </c>
      <c r="V15" s="27" t="n">
        <v>5</v>
      </c>
      <c r="W15" s="27" t="n">
        <v>5</v>
      </c>
      <c r="X15" s="27" t="n">
        <v>16.211</v>
      </c>
      <c r="Y15" s="27" t="n">
        <v>18</v>
      </c>
      <c r="Z15" s="27" t="n">
        <v>0</v>
      </c>
      <c r="AA15" s="27"/>
      <c r="AB15" s="27"/>
      <c r="AC15" s="29"/>
      <c r="AD15" s="27" t="n">
        <v>19</v>
      </c>
      <c r="AE15" s="27" t="n">
        <v>19</v>
      </c>
      <c r="AF15" s="27" t="n">
        <v>0</v>
      </c>
      <c r="AG15" s="27" t="n">
        <v>0</v>
      </c>
      <c r="AH15" s="29" t="n">
        <v>0</v>
      </c>
      <c r="AI15" s="27" t="n">
        <v>0</v>
      </c>
      <c r="AJ15" s="27" t="n">
        <v>0</v>
      </c>
      <c r="AK15" s="24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</row>
    <row r="16" customFormat="false" ht="14.25" hidden="false" customHeight="false" outlineLevel="0" collapsed="false">
      <c r="A16" s="26" t="s">
        <v>44</v>
      </c>
      <c r="B16" s="26"/>
      <c r="C16" s="26"/>
      <c r="D16" s="26"/>
      <c r="E16" s="26"/>
      <c r="F16" s="27" t="n">
        <v>6.362</v>
      </c>
      <c r="G16" s="27" t="n">
        <v>9</v>
      </c>
      <c r="H16" s="27" t="n">
        <v>1.535</v>
      </c>
      <c r="I16" s="27" t="n">
        <v>2</v>
      </c>
      <c r="J16" s="28" t="n">
        <v>2</v>
      </c>
      <c r="K16" s="27" t="n">
        <v>0</v>
      </c>
      <c r="L16" s="27" t="n">
        <v>8</v>
      </c>
      <c r="M16" s="27" t="n">
        <v>0</v>
      </c>
      <c r="N16" s="27" t="n">
        <v>8</v>
      </c>
      <c r="O16" s="27" t="n">
        <v>8</v>
      </c>
      <c r="P16" s="27" t="n">
        <v>0</v>
      </c>
      <c r="Q16" s="27" t="n">
        <v>0</v>
      </c>
      <c r="R16" s="28" t="n">
        <v>0</v>
      </c>
      <c r="S16" s="27" t="n">
        <v>0</v>
      </c>
      <c r="T16" s="27" t="n">
        <v>0</v>
      </c>
      <c r="U16" s="29" t="n">
        <v>0</v>
      </c>
      <c r="V16" s="27" t="n">
        <v>0</v>
      </c>
      <c r="W16" s="27" t="n">
        <v>0</v>
      </c>
      <c r="X16" s="27" t="n">
        <v>0.492</v>
      </c>
      <c r="Y16" s="27" t="n">
        <v>1</v>
      </c>
      <c r="Z16" s="27" t="n">
        <v>0</v>
      </c>
      <c r="AA16" s="27"/>
      <c r="AB16" s="27"/>
      <c r="AC16" s="29"/>
      <c r="AD16" s="27" t="n">
        <v>1</v>
      </c>
      <c r="AE16" s="27" t="n">
        <v>1</v>
      </c>
      <c r="AF16" s="27" t="n">
        <v>0</v>
      </c>
      <c r="AG16" s="27" t="n">
        <v>0</v>
      </c>
      <c r="AH16" s="29" t="n">
        <v>0</v>
      </c>
      <c r="AI16" s="27" t="n">
        <v>0</v>
      </c>
      <c r="AJ16" s="27" t="n">
        <v>0</v>
      </c>
      <c r="AK16" s="24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</row>
    <row r="17" customFormat="false" ht="14.25" hidden="false" customHeight="false" outlineLevel="0" collapsed="false">
      <c r="A17" s="26" t="s">
        <v>45</v>
      </c>
      <c r="B17" s="26"/>
      <c r="C17" s="26"/>
      <c r="D17" s="26"/>
      <c r="E17" s="26"/>
      <c r="F17" s="27" t="n">
        <v>42.782</v>
      </c>
      <c r="G17" s="27" t="n">
        <v>50</v>
      </c>
      <c r="H17" s="27" t="n">
        <v>15</v>
      </c>
      <c r="I17" s="27" t="n">
        <v>15</v>
      </c>
      <c r="J17" s="28" t="n">
        <v>22</v>
      </c>
      <c r="K17" s="27" t="n">
        <v>4.595</v>
      </c>
      <c r="L17" s="27" t="n">
        <v>50</v>
      </c>
      <c r="M17" s="27" t="n">
        <v>0</v>
      </c>
      <c r="N17" s="27" t="n">
        <v>50</v>
      </c>
      <c r="O17" s="27" t="n">
        <v>50</v>
      </c>
      <c r="P17" s="27" t="n">
        <v>6.148</v>
      </c>
      <c r="Q17" s="27" t="n">
        <v>8</v>
      </c>
      <c r="R17" s="28" t="n">
        <v>0</v>
      </c>
      <c r="S17" s="27" t="n">
        <v>0</v>
      </c>
      <c r="T17" s="27" t="n">
        <v>7</v>
      </c>
      <c r="U17" s="29" t="n">
        <v>0</v>
      </c>
      <c r="V17" s="27" t="n">
        <v>7</v>
      </c>
      <c r="W17" s="27" t="n">
        <v>7</v>
      </c>
      <c r="X17" s="27" t="n">
        <v>2.18</v>
      </c>
      <c r="Y17" s="27" t="n">
        <v>5</v>
      </c>
      <c r="Z17" s="27" t="n">
        <v>0</v>
      </c>
      <c r="AA17" s="27"/>
      <c r="AB17" s="27"/>
      <c r="AC17" s="29"/>
      <c r="AD17" s="27" t="n">
        <v>3</v>
      </c>
      <c r="AE17" s="27" t="n">
        <v>3</v>
      </c>
      <c r="AF17" s="27" t="n">
        <v>0</v>
      </c>
      <c r="AG17" s="27" t="n">
        <v>0</v>
      </c>
      <c r="AH17" s="29" t="n">
        <v>0</v>
      </c>
      <c r="AI17" s="27" t="n">
        <v>0</v>
      </c>
      <c r="AJ17" s="27" t="n">
        <v>0</v>
      </c>
      <c r="AK17" s="24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</row>
    <row r="18" customFormat="false" ht="14.25" hidden="false" customHeight="false" outlineLevel="0" collapsed="false">
      <c r="A18" s="26" t="s">
        <v>46</v>
      </c>
      <c r="B18" s="26"/>
      <c r="C18" s="26"/>
      <c r="D18" s="26"/>
      <c r="E18" s="26"/>
      <c r="F18" s="27" t="n">
        <v>13.108</v>
      </c>
      <c r="G18" s="27" t="n">
        <v>12</v>
      </c>
      <c r="H18" s="27" t="n">
        <v>12</v>
      </c>
      <c r="I18" s="27" t="n">
        <v>12</v>
      </c>
      <c r="J18" s="28" t="n">
        <v>15</v>
      </c>
      <c r="K18" s="27" t="n">
        <v>0.696</v>
      </c>
      <c r="L18" s="27" t="n">
        <v>14</v>
      </c>
      <c r="M18" s="27" t="n">
        <v>0</v>
      </c>
      <c r="N18" s="27" t="n">
        <v>14</v>
      </c>
      <c r="O18" s="27" t="n">
        <v>14</v>
      </c>
      <c r="P18" s="27" t="n">
        <v>0</v>
      </c>
      <c r="Q18" s="27" t="n">
        <v>0</v>
      </c>
      <c r="R18" s="28" t="n">
        <v>0</v>
      </c>
      <c r="S18" s="27" t="n">
        <v>0</v>
      </c>
      <c r="T18" s="27" t="n">
        <v>0</v>
      </c>
      <c r="U18" s="29" t="n">
        <v>0</v>
      </c>
      <c r="V18" s="27" t="n">
        <v>0</v>
      </c>
      <c r="W18" s="27" t="n">
        <v>0</v>
      </c>
      <c r="X18" s="27" t="n">
        <v>0</v>
      </c>
      <c r="Y18" s="27" t="n">
        <v>0</v>
      </c>
      <c r="Z18" s="27" t="n">
        <v>0</v>
      </c>
      <c r="AA18" s="27"/>
      <c r="AB18" s="27"/>
      <c r="AC18" s="29"/>
      <c r="AD18" s="27" t="n">
        <v>0</v>
      </c>
      <c r="AE18" s="27" t="n">
        <v>0</v>
      </c>
      <c r="AF18" s="27" t="n">
        <v>0</v>
      </c>
      <c r="AG18" s="27" t="n">
        <v>0</v>
      </c>
      <c r="AH18" s="29" t="n">
        <v>0</v>
      </c>
      <c r="AI18" s="27" t="n">
        <v>0</v>
      </c>
      <c r="AJ18" s="27" t="n">
        <v>0</v>
      </c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</row>
    <row r="19" customFormat="false" ht="14.25" hidden="false" customHeight="false" outlineLevel="0" collapsed="false">
      <c r="A19" s="30" t="s">
        <v>47</v>
      </c>
      <c r="B19" s="30"/>
      <c r="C19" s="30"/>
      <c r="D19" s="30"/>
      <c r="E19" s="30"/>
      <c r="F19" s="27"/>
      <c r="G19" s="27"/>
      <c r="H19" s="27" t="n">
        <v>0</v>
      </c>
      <c r="I19" s="27" t="n">
        <v>0</v>
      </c>
      <c r="J19" s="28" t="n">
        <v>0</v>
      </c>
      <c r="K19" s="27" t="n">
        <v>8.4319</v>
      </c>
      <c r="L19" s="27"/>
      <c r="M19" s="27" t="n">
        <v>0</v>
      </c>
      <c r="N19" s="27"/>
      <c r="O19" s="27"/>
      <c r="P19" s="27"/>
      <c r="Q19" s="27"/>
      <c r="R19" s="28" t="n">
        <v>0</v>
      </c>
      <c r="S19" s="27" t="n">
        <v>0</v>
      </c>
      <c r="T19" s="27"/>
      <c r="U19" s="29" t="n">
        <v>0</v>
      </c>
      <c r="V19" s="27"/>
      <c r="W19" s="27"/>
      <c r="X19" s="27"/>
      <c r="Y19" s="27"/>
      <c r="Z19" s="27" t="n">
        <v>0</v>
      </c>
      <c r="AA19" s="27"/>
      <c r="AB19" s="27"/>
      <c r="AC19" s="29"/>
      <c r="AD19" s="27"/>
      <c r="AE19" s="27"/>
      <c r="AF19" s="27"/>
      <c r="AG19" s="27"/>
      <c r="AH19" s="29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</row>
    <row r="20" customFormat="false" ht="14.25" hidden="false" customHeight="false" outlineLevel="0" collapsed="false">
      <c r="A20" s="26" t="s">
        <v>48</v>
      </c>
      <c r="B20" s="26"/>
      <c r="C20" s="26"/>
      <c r="D20" s="26"/>
      <c r="E20" s="26"/>
      <c r="F20" s="27" t="n">
        <v>233</v>
      </c>
      <c r="G20" s="27" t="n">
        <v>250</v>
      </c>
      <c r="H20" s="27" t="n">
        <v>0</v>
      </c>
      <c r="I20" s="27" t="n">
        <v>0</v>
      </c>
      <c r="J20" s="28" t="n">
        <v>0</v>
      </c>
      <c r="K20" s="27" t="n">
        <v>0</v>
      </c>
      <c r="L20" s="27" t="n">
        <v>260</v>
      </c>
      <c r="M20" s="27" t="n">
        <v>0</v>
      </c>
      <c r="N20" s="27" t="n">
        <v>260</v>
      </c>
      <c r="O20" s="27" t="n">
        <v>260</v>
      </c>
      <c r="P20" s="27" t="n">
        <v>30.616</v>
      </c>
      <c r="Q20" s="27" t="n">
        <v>20</v>
      </c>
      <c r="R20" s="28" t="n">
        <v>0</v>
      </c>
      <c r="S20" s="27" t="n">
        <v>0</v>
      </c>
      <c r="T20" s="27" t="n">
        <v>20</v>
      </c>
      <c r="U20" s="29" t="n">
        <v>0</v>
      </c>
      <c r="V20" s="27" t="n">
        <v>10</v>
      </c>
      <c r="W20" s="27" t="n">
        <v>10</v>
      </c>
      <c r="X20" s="27" t="n">
        <v>0</v>
      </c>
      <c r="Y20" s="27" t="n">
        <v>0</v>
      </c>
      <c r="Z20" s="27" t="n">
        <v>0</v>
      </c>
      <c r="AA20" s="27"/>
      <c r="AB20" s="27"/>
      <c r="AC20" s="29"/>
      <c r="AD20" s="27" t="n">
        <v>0</v>
      </c>
      <c r="AE20" s="27" t="n">
        <v>0</v>
      </c>
      <c r="AF20" s="27" t="n">
        <v>0</v>
      </c>
      <c r="AG20" s="27" t="n">
        <v>0</v>
      </c>
      <c r="AH20" s="29" t="n">
        <v>0</v>
      </c>
      <c r="AI20" s="27" t="n">
        <v>0</v>
      </c>
      <c r="AJ20" s="27" t="n">
        <v>0</v>
      </c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customFormat="false" ht="14.25" hidden="false" customHeight="false" outlineLevel="0" collapsed="false">
      <c r="A21" s="26" t="s">
        <v>49</v>
      </c>
      <c r="B21" s="26"/>
      <c r="C21" s="26"/>
      <c r="D21" s="26"/>
      <c r="E21" s="26"/>
      <c r="F21" s="27" t="n">
        <v>59.383</v>
      </c>
      <c r="G21" s="27" t="n">
        <v>40</v>
      </c>
      <c r="H21" s="27" t="n">
        <v>2.66079</v>
      </c>
      <c r="I21" s="27" t="n">
        <v>8</v>
      </c>
      <c r="J21" s="28" t="n">
        <v>8</v>
      </c>
      <c r="K21" s="27" t="n">
        <v>0</v>
      </c>
      <c r="L21" s="27" t="n">
        <v>60</v>
      </c>
      <c r="M21" s="27" t="n">
        <v>0</v>
      </c>
      <c r="N21" s="27" t="n">
        <v>92</v>
      </c>
      <c r="O21" s="27" t="n">
        <v>92</v>
      </c>
      <c r="P21" s="27" t="n">
        <v>0</v>
      </c>
      <c r="Q21" s="27" t="n">
        <v>0</v>
      </c>
      <c r="R21" s="28" t="n">
        <v>0</v>
      </c>
      <c r="S21" s="27" t="n">
        <v>0</v>
      </c>
      <c r="T21" s="27" t="n">
        <v>0</v>
      </c>
      <c r="U21" s="29" t="n">
        <v>0</v>
      </c>
      <c r="V21" s="27" t="n">
        <v>0</v>
      </c>
      <c r="W21" s="27" t="n">
        <v>0</v>
      </c>
      <c r="X21" s="27" t="n">
        <v>0</v>
      </c>
      <c r="Y21" s="27" t="n">
        <v>0</v>
      </c>
      <c r="Z21" s="27" t="n">
        <v>0</v>
      </c>
      <c r="AA21" s="27"/>
      <c r="AB21" s="27"/>
      <c r="AC21" s="29"/>
      <c r="AD21" s="27" t="n">
        <v>0</v>
      </c>
      <c r="AE21" s="27" t="n">
        <v>0</v>
      </c>
      <c r="AF21" s="27" t="n">
        <v>0</v>
      </c>
      <c r="AG21" s="27" t="n">
        <v>0</v>
      </c>
      <c r="AH21" s="29" t="n">
        <v>0</v>
      </c>
      <c r="AI21" s="27" t="n">
        <v>0</v>
      </c>
      <c r="AJ21" s="27" t="n">
        <v>0</v>
      </c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</row>
    <row r="22" customFormat="false" ht="14.25" hidden="false" customHeight="false" outlineLevel="0" collapsed="false">
      <c r="A22" s="26" t="s">
        <v>50</v>
      </c>
      <c r="B22" s="26"/>
      <c r="C22" s="26"/>
      <c r="D22" s="26"/>
      <c r="E22" s="26"/>
      <c r="F22" s="27" t="n">
        <v>39.94</v>
      </c>
      <c r="G22" s="27" t="n">
        <v>120</v>
      </c>
      <c r="H22" s="27" t="n">
        <v>0</v>
      </c>
      <c r="I22" s="27" t="n">
        <v>0</v>
      </c>
      <c r="J22" s="28" t="n">
        <v>0</v>
      </c>
      <c r="K22" s="27" t="n">
        <v>0</v>
      </c>
      <c r="L22" s="27" t="n">
        <v>107</v>
      </c>
      <c r="M22" s="27" t="n">
        <v>0</v>
      </c>
      <c r="N22" s="27" t="n">
        <v>106</v>
      </c>
      <c r="O22" s="27" t="n">
        <v>106</v>
      </c>
      <c r="P22" s="27" t="n">
        <v>0</v>
      </c>
      <c r="Q22" s="27" t="n">
        <v>0</v>
      </c>
      <c r="R22" s="28" t="n">
        <v>0</v>
      </c>
      <c r="S22" s="27" t="n">
        <v>0</v>
      </c>
      <c r="T22" s="27" t="n">
        <v>0</v>
      </c>
      <c r="U22" s="29" t="n">
        <v>0</v>
      </c>
      <c r="V22" s="27" t="n">
        <v>0</v>
      </c>
      <c r="W22" s="27" t="n">
        <v>0</v>
      </c>
      <c r="X22" s="27" t="n">
        <v>0</v>
      </c>
      <c r="Y22" s="27" t="n">
        <v>0</v>
      </c>
      <c r="Z22" s="27" t="n">
        <v>0</v>
      </c>
      <c r="AA22" s="27"/>
      <c r="AB22" s="27"/>
      <c r="AC22" s="29"/>
      <c r="AD22" s="27" t="n">
        <v>0</v>
      </c>
      <c r="AE22" s="27" t="n">
        <v>0</v>
      </c>
      <c r="AF22" s="27" t="n">
        <f aca="false">60+11.7</f>
        <v>71.7</v>
      </c>
      <c r="AG22" s="27" t="n">
        <f aca="false">60+11.7</f>
        <v>71.7</v>
      </c>
      <c r="AH22" s="29" t="n">
        <f aca="false">60+174.86</f>
        <v>234.86</v>
      </c>
      <c r="AI22" s="27" t="n">
        <f aca="false">60</f>
        <v>60</v>
      </c>
      <c r="AJ22" s="27" t="n">
        <f aca="false">60</f>
        <v>60</v>
      </c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</row>
    <row r="23" customFormat="false" ht="14.25" hidden="false" customHeight="false" outlineLevel="0" collapsed="false">
      <c r="A23" s="26" t="s">
        <v>51</v>
      </c>
      <c r="B23" s="26"/>
      <c r="C23" s="26"/>
      <c r="D23" s="26"/>
      <c r="E23" s="26"/>
      <c r="F23" s="27" t="n">
        <v>124.085</v>
      </c>
      <c r="G23" s="27" t="n">
        <v>110</v>
      </c>
      <c r="H23" s="27" t="n">
        <v>0</v>
      </c>
      <c r="I23" s="27" t="n">
        <v>0</v>
      </c>
      <c r="J23" s="28" t="n">
        <v>60</v>
      </c>
      <c r="K23" s="27" t="n">
        <v>0</v>
      </c>
      <c r="L23" s="27" t="n">
        <v>120</v>
      </c>
      <c r="M23" s="27" t="n">
        <v>0</v>
      </c>
      <c r="N23" s="27" t="n">
        <v>120</v>
      </c>
      <c r="O23" s="27" t="n">
        <v>120</v>
      </c>
      <c r="P23" s="27" t="n">
        <v>14.68</v>
      </c>
      <c r="Q23" s="27" t="n">
        <v>13</v>
      </c>
      <c r="R23" s="28" t="n">
        <v>0</v>
      </c>
      <c r="S23" s="27" t="n">
        <v>0</v>
      </c>
      <c r="T23" s="27" t="n">
        <v>13</v>
      </c>
      <c r="U23" s="29" t="n">
        <v>0</v>
      </c>
      <c r="V23" s="27" t="n">
        <v>13</v>
      </c>
      <c r="W23" s="27" t="n">
        <v>13</v>
      </c>
      <c r="X23" s="27" t="n">
        <v>2.257</v>
      </c>
      <c r="Y23" s="27" t="n">
        <v>3</v>
      </c>
      <c r="Z23" s="27" t="n">
        <v>0</v>
      </c>
      <c r="AA23" s="27"/>
      <c r="AB23" s="27"/>
      <c r="AC23" s="29"/>
      <c r="AD23" s="27" t="n">
        <v>3</v>
      </c>
      <c r="AE23" s="27" t="n">
        <v>3</v>
      </c>
      <c r="AF23" s="27" t="n">
        <v>0</v>
      </c>
      <c r="AG23" s="27" t="n">
        <v>1</v>
      </c>
      <c r="AH23" s="29" t="n">
        <v>0</v>
      </c>
      <c r="AI23" s="27" t="n">
        <v>0</v>
      </c>
      <c r="AJ23" s="27" t="n">
        <v>0</v>
      </c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</row>
    <row r="24" customFormat="false" ht="14.25" hidden="false" customHeight="false" outlineLevel="0" collapsed="false">
      <c r="A24" s="26" t="s">
        <v>52</v>
      </c>
      <c r="B24" s="26"/>
      <c r="C24" s="26"/>
      <c r="D24" s="26"/>
      <c r="E24" s="26"/>
      <c r="F24" s="27" t="n">
        <v>299.383</v>
      </c>
      <c r="G24" s="27" t="n">
        <v>367</v>
      </c>
      <c r="H24" s="27" t="n">
        <v>100</v>
      </c>
      <c r="I24" s="27" t="n">
        <v>150</v>
      </c>
      <c r="J24" s="28" t="n">
        <v>80</v>
      </c>
      <c r="K24" s="27" t="n">
        <v>21.383</v>
      </c>
      <c r="L24" s="27" t="n">
        <v>410</v>
      </c>
      <c r="M24" s="27" t="n">
        <v>50</v>
      </c>
      <c r="N24" s="27" t="n">
        <v>422</v>
      </c>
      <c r="O24" s="27" t="n">
        <v>422</v>
      </c>
      <c r="P24" s="27" t="n">
        <v>92.31</v>
      </c>
      <c r="Q24" s="27" t="n">
        <v>63</v>
      </c>
      <c r="R24" s="28" t="n">
        <v>50</v>
      </c>
      <c r="S24" s="27" t="n">
        <v>0</v>
      </c>
      <c r="T24" s="27" t="n">
        <v>63</v>
      </c>
      <c r="U24" s="29" t="n">
        <v>0</v>
      </c>
      <c r="V24" s="27" t="n">
        <v>87</v>
      </c>
      <c r="W24" s="27" t="n">
        <v>87</v>
      </c>
      <c r="X24" s="27" t="n">
        <v>10.165</v>
      </c>
      <c r="Y24" s="27" t="n">
        <v>24</v>
      </c>
      <c r="Z24" s="27" t="n">
        <v>0</v>
      </c>
      <c r="AA24" s="27"/>
      <c r="AB24" s="27"/>
      <c r="AC24" s="29"/>
      <c r="AD24" s="27" t="n">
        <v>24</v>
      </c>
      <c r="AE24" s="27" t="n">
        <v>24</v>
      </c>
      <c r="AF24" s="27" t="n">
        <f aca="false">38+26.5</f>
        <v>64.5</v>
      </c>
      <c r="AG24" s="27" t="n">
        <f aca="false">38+26.5</f>
        <v>64.5</v>
      </c>
      <c r="AH24" s="29" t="n">
        <f aca="false">38+10</f>
        <v>48</v>
      </c>
      <c r="AI24" s="27" t="n">
        <f aca="false">38+10</f>
        <v>48</v>
      </c>
      <c r="AJ24" s="27" t="n">
        <f aca="false">38+10</f>
        <v>48</v>
      </c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</row>
    <row r="25" customFormat="false" ht="14.25" hidden="false" customHeight="false" outlineLevel="0" collapsed="false">
      <c r="A25" s="26" t="s">
        <v>53</v>
      </c>
      <c r="B25" s="26"/>
      <c r="C25" s="26"/>
      <c r="D25" s="26"/>
      <c r="E25" s="26"/>
      <c r="F25" s="27" t="n">
        <v>27.593</v>
      </c>
      <c r="G25" s="27" t="n">
        <v>164</v>
      </c>
      <c r="H25" s="27" t="n">
        <v>18.335</v>
      </c>
      <c r="I25" s="27" t="n">
        <v>60</v>
      </c>
      <c r="J25" s="28" t="n">
        <v>62</v>
      </c>
      <c r="K25" s="27" t="n">
        <v>0</v>
      </c>
      <c r="L25" s="27" t="n">
        <f aca="false">150-50</f>
        <v>100</v>
      </c>
      <c r="M25" s="27" t="n">
        <v>0</v>
      </c>
      <c r="N25" s="27" t="n">
        <v>98</v>
      </c>
      <c r="O25" s="27" t="n">
        <v>98</v>
      </c>
      <c r="P25" s="27" t="n">
        <v>4.931</v>
      </c>
      <c r="Q25" s="27" t="n">
        <v>5</v>
      </c>
      <c r="R25" s="28" t="n">
        <v>0</v>
      </c>
      <c r="S25" s="27" t="n">
        <v>0</v>
      </c>
      <c r="T25" s="27" t="n">
        <v>5</v>
      </c>
      <c r="U25" s="29" t="n">
        <v>0</v>
      </c>
      <c r="V25" s="27" t="n">
        <v>5</v>
      </c>
      <c r="W25" s="27" t="n">
        <v>5</v>
      </c>
      <c r="X25" s="27" t="n">
        <v>11.998</v>
      </c>
      <c r="Y25" s="27" t="n">
        <v>42</v>
      </c>
      <c r="Z25" s="27" t="n">
        <v>0</v>
      </c>
      <c r="AA25" s="27"/>
      <c r="AB25" s="27"/>
      <c r="AC25" s="29"/>
      <c r="AD25" s="27" t="n">
        <v>40</v>
      </c>
      <c r="AE25" s="27" t="n">
        <v>40</v>
      </c>
      <c r="AF25" s="27" t="n">
        <v>0</v>
      </c>
      <c r="AG25" s="27" t="n">
        <v>0</v>
      </c>
      <c r="AH25" s="29" t="n">
        <v>0</v>
      </c>
      <c r="AI25" s="27" t="n">
        <v>0</v>
      </c>
      <c r="AJ25" s="27" t="n">
        <v>0</v>
      </c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</row>
    <row r="26" customFormat="false" ht="14.25" hidden="false" customHeight="false" outlineLevel="0" collapsed="false">
      <c r="A26" s="30" t="s">
        <v>54</v>
      </c>
      <c r="B26" s="30"/>
      <c r="C26" s="30"/>
      <c r="D26" s="30"/>
      <c r="E26" s="30"/>
      <c r="F26" s="27"/>
      <c r="G26" s="27"/>
      <c r="H26" s="27" t="n">
        <v>3.526</v>
      </c>
      <c r="I26" s="27" t="n">
        <v>4</v>
      </c>
      <c r="J26" s="28" t="n">
        <v>10</v>
      </c>
      <c r="K26" s="27" t="n">
        <v>0</v>
      </c>
      <c r="L26" s="27"/>
      <c r="M26" s="27" t="n">
        <v>0</v>
      </c>
      <c r="N26" s="27"/>
      <c r="O26" s="27"/>
      <c r="P26" s="27"/>
      <c r="Q26" s="27"/>
      <c r="R26" s="28" t="n">
        <v>0</v>
      </c>
      <c r="S26" s="27" t="n">
        <v>0</v>
      </c>
      <c r="T26" s="27"/>
      <c r="U26" s="29" t="n">
        <v>0</v>
      </c>
      <c r="V26" s="27"/>
      <c r="W26" s="27"/>
      <c r="X26" s="27"/>
      <c r="Y26" s="27"/>
      <c r="Z26" s="27" t="n">
        <v>0</v>
      </c>
      <c r="AA26" s="27"/>
      <c r="AB26" s="27"/>
      <c r="AC26" s="29"/>
      <c r="AD26" s="27"/>
      <c r="AE26" s="27"/>
      <c r="AF26" s="27"/>
      <c r="AG26" s="27"/>
      <c r="AH26" s="29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</row>
    <row r="27" customFormat="false" ht="14.25" hidden="false" customHeight="false" outlineLevel="0" collapsed="false">
      <c r="A27" s="26" t="s">
        <v>55</v>
      </c>
      <c r="B27" s="26"/>
      <c r="C27" s="26"/>
      <c r="D27" s="26"/>
      <c r="E27" s="26"/>
      <c r="F27" s="27" t="n">
        <v>5.063</v>
      </c>
      <c r="G27" s="27" t="n">
        <v>0</v>
      </c>
      <c r="H27" s="27" t="n">
        <v>0</v>
      </c>
      <c r="I27" s="27" t="n">
        <v>0</v>
      </c>
      <c r="J27" s="28" t="n">
        <v>22</v>
      </c>
      <c r="K27" s="27" t="n">
        <v>0</v>
      </c>
      <c r="L27" s="27" t="n">
        <v>3</v>
      </c>
      <c r="M27" s="27" t="n">
        <v>0</v>
      </c>
      <c r="N27" s="27" t="n">
        <v>0</v>
      </c>
      <c r="O27" s="27" t="n">
        <v>0</v>
      </c>
      <c r="P27" s="27" t="n">
        <v>0</v>
      </c>
      <c r="Q27" s="27" t="n">
        <v>0</v>
      </c>
      <c r="R27" s="28" t="n">
        <v>0</v>
      </c>
      <c r="S27" s="27" t="n">
        <v>0</v>
      </c>
      <c r="T27" s="27" t="n">
        <v>0</v>
      </c>
      <c r="U27" s="29" t="n">
        <v>0</v>
      </c>
      <c r="V27" s="27" t="n">
        <v>0</v>
      </c>
      <c r="W27" s="27" t="n">
        <v>0</v>
      </c>
      <c r="X27" s="27" t="n">
        <v>0</v>
      </c>
      <c r="Y27" s="27" t="n">
        <v>0</v>
      </c>
      <c r="Z27" s="27" t="n">
        <v>0</v>
      </c>
      <c r="AA27" s="27"/>
      <c r="AB27" s="27"/>
      <c r="AC27" s="29"/>
      <c r="AD27" s="27" t="n">
        <v>0</v>
      </c>
      <c r="AE27" s="27" t="n">
        <v>0</v>
      </c>
      <c r="AF27" s="27" t="n">
        <v>0</v>
      </c>
      <c r="AG27" s="27" t="n">
        <v>0</v>
      </c>
      <c r="AH27" s="29" t="n">
        <v>0</v>
      </c>
      <c r="AI27" s="27" t="n">
        <v>0</v>
      </c>
      <c r="AJ27" s="27" t="n">
        <v>0</v>
      </c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</row>
    <row r="28" customFormat="false" ht="14.25" hidden="false" customHeight="false" outlineLevel="0" collapsed="false">
      <c r="A28" s="26" t="s">
        <v>56</v>
      </c>
      <c r="B28" s="26"/>
      <c r="C28" s="26"/>
      <c r="D28" s="26"/>
      <c r="E28" s="26"/>
      <c r="F28" s="27" t="n">
        <v>11.489</v>
      </c>
      <c r="G28" s="27" t="n">
        <v>11</v>
      </c>
      <c r="H28" s="27" t="n">
        <v>0</v>
      </c>
      <c r="I28" s="27" t="n">
        <v>0</v>
      </c>
      <c r="J28" s="28" t="n">
        <v>24</v>
      </c>
      <c r="K28" s="27" t="n">
        <v>0</v>
      </c>
      <c r="L28" s="27" t="n">
        <v>10</v>
      </c>
      <c r="M28" s="27" t="n">
        <v>0</v>
      </c>
      <c r="N28" s="27" t="n">
        <v>10</v>
      </c>
      <c r="O28" s="27" t="n">
        <v>10</v>
      </c>
      <c r="P28" s="27" t="n">
        <v>0.597</v>
      </c>
      <c r="Q28" s="27" t="n">
        <v>0</v>
      </c>
      <c r="R28" s="28" t="n">
        <v>0</v>
      </c>
      <c r="S28" s="27" t="n">
        <v>0</v>
      </c>
      <c r="T28" s="27" t="n">
        <v>1</v>
      </c>
      <c r="U28" s="29" t="n">
        <v>0</v>
      </c>
      <c r="V28" s="27" t="n">
        <v>2</v>
      </c>
      <c r="W28" s="27" t="n">
        <v>2</v>
      </c>
      <c r="X28" s="27" t="n">
        <v>0</v>
      </c>
      <c r="Y28" s="27" t="n">
        <v>0</v>
      </c>
      <c r="Z28" s="27" t="n">
        <v>0</v>
      </c>
      <c r="AA28" s="27"/>
      <c r="AB28" s="27"/>
      <c r="AC28" s="29"/>
      <c r="AD28" s="27" t="n">
        <v>0</v>
      </c>
      <c r="AE28" s="27" t="n">
        <v>0</v>
      </c>
      <c r="AF28" s="27" t="n">
        <v>70</v>
      </c>
      <c r="AG28" s="27" t="n">
        <v>70</v>
      </c>
      <c r="AH28" s="29" t="n">
        <f aca="false">70+20</f>
        <v>90</v>
      </c>
      <c r="AI28" s="27" t="n">
        <v>70</v>
      </c>
      <c r="AJ28" s="27" t="n">
        <v>70</v>
      </c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customFormat="false" ht="14.25" hidden="false" customHeight="false" outlineLevel="0" collapsed="false">
      <c r="A29" s="26" t="s">
        <v>57</v>
      </c>
      <c r="B29" s="26"/>
      <c r="C29" s="26"/>
      <c r="D29" s="26"/>
      <c r="E29" s="26"/>
      <c r="F29" s="27" t="n">
        <v>4.245</v>
      </c>
      <c r="G29" s="27" t="n">
        <v>10</v>
      </c>
      <c r="H29" s="27" t="n">
        <v>0</v>
      </c>
      <c r="I29" s="27" t="n">
        <v>0</v>
      </c>
      <c r="J29" s="28" t="n">
        <v>0</v>
      </c>
      <c r="K29" s="27" t="n">
        <v>0</v>
      </c>
      <c r="L29" s="27" t="n">
        <v>10</v>
      </c>
      <c r="M29" s="27" t="n">
        <v>0</v>
      </c>
      <c r="N29" s="27" t="n">
        <v>10</v>
      </c>
      <c r="O29" s="27" t="n">
        <v>10</v>
      </c>
      <c r="P29" s="27" t="n">
        <v>17.195</v>
      </c>
      <c r="Q29" s="27" t="n">
        <v>0</v>
      </c>
      <c r="R29" s="28" t="n">
        <v>0</v>
      </c>
      <c r="S29" s="27" t="n">
        <v>0</v>
      </c>
      <c r="T29" s="27" t="n">
        <v>0</v>
      </c>
      <c r="U29" s="29" t="n">
        <v>0</v>
      </c>
      <c r="V29" s="27" t="n">
        <v>0</v>
      </c>
      <c r="W29" s="27" t="n">
        <v>0</v>
      </c>
      <c r="X29" s="27" t="n">
        <v>0</v>
      </c>
      <c r="Y29" s="27" t="n">
        <v>0</v>
      </c>
      <c r="Z29" s="27" t="n">
        <v>0</v>
      </c>
      <c r="AA29" s="27"/>
      <c r="AB29" s="27"/>
      <c r="AC29" s="29"/>
      <c r="AD29" s="27" t="n">
        <v>0</v>
      </c>
      <c r="AE29" s="27" t="n">
        <v>0</v>
      </c>
      <c r="AF29" s="27" t="n">
        <v>0</v>
      </c>
      <c r="AG29" s="27" t="n">
        <v>0</v>
      </c>
      <c r="AH29" s="29" t="n">
        <v>0</v>
      </c>
      <c r="AI29" s="27" t="n">
        <v>0</v>
      </c>
      <c r="AJ29" s="27" t="n">
        <v>0</v>
      </c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</row>
    <row r="30" customFormat="false" ht="14.25" hidden="false" customHeight="false" outlineLevel="0" collapsed="false">
      <c r="A30" s="30" t="s">
        <v>58</v>
      </c>
      <c r="B30" s="30"/>
      <c r="C30" s="30"/>
      <c r="D30" s="30"/>
      <c r="E30" s="30"/>
      <c r="F30" s="27"/>
      <c r="G30" s="27"/>
      <c r="H30" s="27" t="n">
        <v>0</v>
      </c>
      <c r="I30" s="27" t="n">
        <v>0</v>
      </c>
      <c r="J30" s="28" t="n">
        <v>0</v>
      </c>
      <c r="K30" s="27" t="n">
        <v>0</v>
      </c>
      <c r="L30" s="27"/>
      <c r="M30" s="27" t="n">
        <v>0</v>
      </c>
      <c r="N30" s="27"/>
      <c r="O30" s="27"/>
      <c r="P30" s="27"/>
      <c r="Q30" s="27"/>
      <c r="R30" s="28" t="n">
        <v>0</v>
      </c>
      <c r="S30" s="27" t="n">
        <v>0</v>
      </c>
      <c r="T30" s="27"/>
      <c r="U30" s="29" t="n">
        <v>0</v>
      </c>
      <c r="V30" s="27"/>
      <c r="W30" s="27"/>
      <c r="X30" s="27"/>
      <c r="Y30" s="27"/>
      <c r="Z30" s="27" t="n">
        <v>0</v>
      </c>
      <c r="AA30" s="27"/>
      <c r="AB30" s="27"/>
      <c r="AC30" s="29"/>
      <c r="AD30" s="27"/>
      <c r="AE30" s="27"/>
      <c r="AF30" s="27"/>
      <c r="AG30" s="27"/>
      <c r="AH30" s="29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</row>
    <row r="31" customFormat="false" ht="14.25" hidden="false" customHeight="false" outlineLevel="0" collapsed="false">
      <c r="A31" s="26" t="s">
        <v>59</v>
      </c>
      <c r="B31" s="26"/>
      <c r="C31" s="26"/>
      <c r="D31" s="26"/>
      <c r="E31" s="26"/>
      <c r="F31" s="27" t="n">
        <v>60.971</v>
      </c>
      <c r="G31" s="27" t="n">
        <v>104</v>
      </c>
      <c r="H31" s="27" t="n">
        <v>1.02</v>
      </c>
      <c r="I31" s="27" t="n">
        <v>2</v>
      </c>
      <c r="J31" s="28" t="n">
        <v>12</v>
      </c>
      <c r="K31" s="27" t="n">
        <v>0</v>
      </c>
      <c r="L31" s="27" t="n">
        <v>107</v>
      </c>
      <c r="M31" s="27" t="n">
        <v>0</v>
      </c>
      <c r="N31" s="27" t="n">
        <v>106</v>
      </c>
      <c r="O31" s="27" t="n">
        <v>106</v>
      </c>
      <c r="P31" s="27" t="n">
        <v>16.092</v>
      </c>
      <c r="Q31" s="27" t="n">
        <v>16</v>
      </c>
      <c r="R31" s="28" t="n">
        <v>0</v>
      </c>
      <c r="S31" s="27" t="n">
        <v>0</v>
      </c>
      <c r="T31" s="27" t="n">
        <v>16</v>
      </c>
      <c r="U31" s="29" t="n">
        <v>0</v>
      </c>
      <c r="V31" s="27" t="n">
        <v>9</v>
      </c>
      <c r="W31" s="27" t="n">
        <v>9</v>
      </c>
      <c r="X31" s="27" t="n">
        <v>0</v>
      </c>
      <c r="Y31" s="27" t="n">
        <v>0</v>
      </c>
      <c r="Z31" s="27" t="n">
        <v>0</v>
      </c>
      <c r="AA31" s="27"/>
      <c r="AB31" s="27"/>
      <c r="AC31" s="29"/>
      <c r="AD31" s="27" t="n">
        <v>0</v>
      </c>
      <c r="AE31" s="27" t="n">
        <v>0</v>
      </c>
      <c r="AF31" s="27" t="n">
        <v>0</v>
      </c>
      <c r="AG31" s="27" t="n">
        <v>0</v>
      </c>
      <c r="AH31" s="29" t="n">
        <v>0</v>
      </c>
      <c r="AI31" s="27" t="n">
        <v>0</v>
      </c>
      <c r="AJ31" s="27" t="n">
        <v>0</v>
      </c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</row>
    <row r="32" customFormat="false" ht="14.25" hidden="false" customHeight="false" outlineLevel="0" collapsed="false">
      <c r="A32" s="30" t="s">
        <v>60</v>
      </c>
      <c r="B32" s="30"/>
      <c r="C32" s="30"/>
      <c r="D32" s="30"/>
      <c r="E32" s="30"/>
      <c r="F32" s="31"/>
      <c r="G32" s="31"/>
      <c r="H32" s="31" t="n">
        <v>0</v>
      </c>
      <c r="I32" s="31" t="n">
        <v>0</v>
      </c>
      <c r="J32" s="32" t="n">
        <v>0</v>
      </c>
      <c r="K32" s="31" t="n">
        <v>0</v>
      </c>
      <c r="L32" s="31"/>
      <c r="M32" s="31" t="n">
        <v>0</v>
      </c>
      <c r="N32" s="31"/>
      <c r="O32" s="31"/>
      <c r="P32" s="31"/>
      <c r="Q32" s="31"/>
      <c r="R32" s="32" t="n">
        <v>0</v>
      </c>
      <c r="S32" s="31" t="n">
        <v>0</v>
      </c>
      <c r="T32" s="31"/>
      <c r="U32" s="33" t="n">
        <v>0</v>
      </c>
      <c r="V32" s="31"/>
      <c r="W32" s="31"/>
      <c r="X32" s="31"/>
      <c r="Y32" s="31"/>
      <c r="Z32" s="31" t="n">
        <v>0</v>
      </c>
      <c r="AA32" s="31"/>
      <c r="AB32" s="31"/>
      <c r="AC32" s="33"/>
      <c r="AD32" s="31"/>
      <c r="AE32" s="31"/>
      <c r="AF32" s="31"/>
      <c r="AG32" s="31"/>
      <c r="AH32" s="33"/>
      <c r="AI32" s="31"/>
      <c r="AJ32" s="31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</row>
    <row r="33" customFormat="false" ht="14.25" hidden="false" customHeight="false" outlineLevel="0" collapsed="false">
      <c r="A33" s="34" t="s">
        <v>61</v>
      </c>
      <c r="B33" s="35"/>
      <c r="C33" s="35"/>
      <c r="D33" s="35"/>
      <c r="E33" s="36"/>
      <c r="F33" s="31"/>
      <c r="G33" s="31"/>
      <c r="H33" s="31" t="n">
        <v>10</v>
      </c>
      <c r="I33" s="31" t="n">
        <v>10</v>
      </c>
      <c r="J33" s="32" t="n">
        <v>10</v>
      </c>
      <c r="K33" s="31" t="n">
        <v>0</v>
      </c>
      <c r="L33" s="31"/>
      <c r="M33" s="31" t="n">
        <v>0</v>
      </c>
      <c r="N33" s="31"/>
      <c r="O33" s="31"/>
      <c r="P33" s="31"/>
      <c r="Q33" s="31"/>
      <c r="R33" s="32" t="n">
        <v>0</v>
      </c>
      <c r="S33" s="31" t="n">
        <v>0</v>
      </c>
      <c r="T33" s="31"/>
      <c r="U33" s="33" t="n">
        <v>0</v>
      </c>
      <c r="V33" s="31"/>
      <c r="W33" s="31"/>
      <c r="X33" s="31"/>
      <c r="Y33" s="31"/>
      <c r="Z33" s="31" t="n">
        <v>0</v>
      </c>
      <c r="AA33" s="31"/>
      <c r="AB33" s="31"/>
      <c r="AC33" s="33"/>
      <c r="AD33" s="31"/>
      <c r="AE33" s="31"/>
      <c r="AF33" s="31"/>
      <c r="AG33" s="31"/>
      <c r="AH33" s="33"/>
      <c r="AI33" s="31"/>
      <c r="AJ33" s="31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</row>
    <row r="34" customFormat="false" ht="14.25" hidden="false" customHeight="false" outlineLevel="0" collapsed="false">
      <c r="A34" s="37" t="s">
        <v>62</v>
      </c>
      <c r="B34" s="37"/>
      <c r="C34" s="37"/>
      <c r="D34" s="37"/>
      <c r="E34" s="37"/>
      <c r="F34" s="38" t="n">
        <v>2.785</v>
      </c>
      <c r="G34" s="38" t="n">
        <v>1</v>
      </c>
      <c r="H34" s="38" t="n">
        <v>7212.243</v>
      </c>
      <c r="I34" s="38" t="n">
        <v>7202</v>
      </c>
      <c r="J34" s="39" t="n">
        <v>8368</v>
      </c>
      <c r="K34" s="38" t="n">
        <v>0</v>
      </c>
      <c r="L34" s="38" t="n">
        <v>10</v>
      </c>
      <c r="M34" s="38" t="n">
        <v>0</v>
      </c>
      <c r="N34" s="38" t="n">
        <v>0</v>
      </c>
      <c r="O34" s="38" t="n">
        <v>0</v>
      </c>
      <c r="P34" s="38" t="n">
        <v>0</v>
      </c>
      <c r="Q34" s="38" t="n">
        <v>0</v>
      </c>
      <c r="R34" s="39" t="n">
        <v>0</v>
      </c>
      <c r="S34" s="38" t="n">
        <v>0</v>
      </c>
      <c r="T34" s="38" t="n">
        <v>0</v>
      </c>
      <c r="U34" s="40" t="n">
        <v>0</v>
      </c>
      <c r="V34" s="38" t="n">
        <v>0</v>
      </c>
      <c r="W34" s="38" t="n">
        <v>0</v>
      </c>
      <c r="X34" s="41" t="n">
        <v>1.414</v>
      </c>
      <c r="Y34" s="41" t="n">
        <v>2</v>
      </c>
      <c r="Z34" s="38" t="n">
        <v>0</v>
      </c>
      <c r="AA34" s="38"/>
      <c r="AB34" s="41"/>
      <c r="AC34" s="40"/>
      <c r="AD34" s="41" t="n">
        <v>3</v>
      </c>
      <c r="AE34" s="41" t="n">
        <v>3</v>
      </c>
      <c r="AF34" s="41" t="n">
        <f aca="false">364+3.235+3.4</f>
        <v>370.635</v>
      </c>
      <c r="AG34" s="41" t="n">
        <f aca="false">364+3.235+3.4</f>
        <v>370.635</v>
      </c>
      <c r="AH34" s="42" t="n">
        <f aca="false">370+4.08</f>
        <v>374.08</v>
      </c>
      <c r="AI34" s="41" t="n">
        <f aca="false">370</f>
        <v>370</v>
      </c>
      <c r="AJ34" s="41" t="n">
        <f aca="false">370</f>
        <v>370</v>
      </c>
    </row>
    <row r="35" customFormat="false" ht="14.25" hidden="false" customHeight="false" outlineLevel="0" collapsed="false">
      <c r="A35" s="43" t="s">
        <v>63</v>
      </c>
      <c r="B35" s="43"/>
      <c r="C35" s="43"/>
      <c r="D35" s="43"/>
      <c r="E35" s="43"/>
      <c r="F35" s="44" t="n">
        <f aca="false">SUM(F4:F34)</f>
        <v>2982.111</v>
      </c>
      <c r="G35" s="44" t="n">
        <f aca="false">SUM(G4:G34)</f>
        <v>3433</v>
      </c>
      <c r="H35" s="44" t="n">
        <f aca="false">SUM(H4:H34)</f>
        <v>7877.38222</v>
      </c>
      <c r="I35" s="45" t="n">
        <f aca="false">SUM(I4:I34)</f>
        <v>8261</v>
      </c>
      <c r="J35" s="46" t="n">
        <f aca="false">SUM(J4:J34)</f>
        <v>10800</v>
      </c>
      <c r="K35" s="45" t="n">
        <f aca="false">SUM(K4:K34)</f>
        <v>126.43704</v>
      </c>
      <c r="L35" s="45" t="n">
        <f aca="false">SUM(L4:L34)</f>
        <v>3905.5</v>
      </c>
      <c r="M35" s="47" t="n">
        <f aca="false">SUM(M4:M34)</f>
        <v>150</v>
      </c>
      <c r="N35" s="45" t="n">
        <f aca="false">SUM(N4:N34)</f>
        <v>3526</v>
      </c>
      <c r="O35" s="45" t="n">
        <f aca="false">SUM(O4:O34)</f>
        <v>3526</v>
      </c>
      <c r="P35" s="44" t="n">
        <f aca="false">SUM(P4:P34)</f>
        <v>686.861</v>
      </c>
      <c r="Q35" s="44" t="n">
        <f aca="false">SUM(Q4:Q34)</f>
        <v>424</v>
      </c>
      <c r="R35" s="48" t="n">
        <f aca="false">SUM(R4:R34)</f>
        <v>150</v>
      </c>
      <c r="S35" s="44" t="n">
        <f aca="false">SUM(S4:S34)</f>
        <v>0</v>
      </c>
      <c r="T35" s="44" t="n">
        <f aca="false">SUM(T4:T34)</f>
        <v>439</v>
      </c>
      <c r="U35" s="49" t="n">
        <f aca="false">SUM(U4:U34)</f>
        <v>0</v>
      </c>
      <c r="V35" s="44" t="n">
        <f aca="false">SUM(V4:V34)</f>
        <v>443</v>
      </c>
      <c r="W35" s="44" t="n">
        <f aca="false">SUM(W4:W34)</f>
        <v>443</v>
      </c>
      <c r="X35" s="44" t="n">
        <f aca="false">SUM(X4:X34)</f>
        <v>335.207</v>
      </c>
      <c r="Y35" s="50" t="n">
        <f aca="false">SUM(Y4:Y34)</f>
        <v>390</v>
      </c>
      <c r="Z35" s="44" t="n">
        <f aca="false">SUM(Z4:Z34)</f>
        <v>0</v>
      </c>
      <c r="AA35" s="44"/>
      <c r="AB35" s="50"/>
      <c r="AC35" s="49"/>
      <c r="AD35" s="50" t="n">
        <f aca="false">SUM(AD4:AD34)</f>
        <v>391</v>
      </c>
      <c r="AE35" s="50" t="n">
        <f aca="false">SUM(AE4:AE34)</f>
        <v>391</v>
      </c>
      <c r="AF35" s="50" t="n">
        <f aca="false">SUM(AF4:AF34)</f>
        <v>26111.86</v>
      </c>
      <c r="AG35" s="5"/>
      <c r="AH35" s="51" t="n">
        <f aca="false">SUM(AH4:AH34)</f>
        <v>27072.165</v>
      </c>
      <c r="AI35" s="52" t="n">
        <f aca="false">SUM(AI4:AI34)</f>
        <v>26060</v>
      </c>
      <c r="AJ35" s="53" t="n">
        <f aca="false">SUM(AJ4:AJ34)</f>
        <v>26060</v>
      </c>
      <c r="AK35" s="54"/>
    </row>
    <row r="36" customFormat="false" ht="14.25" hidden="false" customHeight="false" outlineLevel="0" collapsed="false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6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AK36" s="54"/>
    </row>
    <row r="37" customFormat="false" ht="14.25" hidden="false" customHeight="false" outlineLevel="0" collapsed="false">
      <c r="A37" s="5"/>
      <c r="B37" s="5"/>
      <c r="C37" s="5"/>
      <c r="D37" s="5"/>
      <c r="E37" s="5"/>
      <c r="F37" s="5"/>
      <c r="AF37" s="54"/>
      <c r="AG37" s="54"/>
      <c r="AH37" s="54"/>
      <c r="AK37" s="54"/>
    </row>
    <row r="38" customFormat="false" ht="14.25" hidden="false" customHeight="false" outlineLevel="0" collapsed="false">
      <c r="A38" s="5"/>
      <c r="B38" s="5"/>
      <c r="C38" s="5"/>
      <c r="D38" s="5"/>
      <c r="E38" s="5"/>
      <c r="F38" s="5"/>
      <c r="P38" s="57"/>
      <c r="Q38" s="57"/>
      <c r="R38" s="57"/>
    </row>
    <row r="39" customFormat="false" ht="14.25" hidden="false" customHeight="false" outlineLevel="0" collapsed="false">
      <c r="A39" s="5"/>
      <c r="B39" s="5"/>
      <c r="C39" s="5"/>
      <c r="D39" s="5"/>
      <c r="E39" s="58"/>
      <c r="F39" s="58"/>
      <c r="J39" s="54"/>
    </row>
    <row r="40" customFormat="false" ht="14.25" hidden="false" customHeight="false" outlineLevel="0" collapsed="false">
      <c r="A40" s="5"/>
      <c r="B40" s="5"/>
      <c r="C40" s="5"/>
      <c r="D40" s="5"/>
      <c r="E40" s="58"/>
      <c r="F40" s="58"/>
      <c r="I40" s="54"/>
      <c r="J40" s="54"/>
      <c r="K40" s="54"/>
      <c r="L40" s="54"/>
      <c r="M40" s="54"/>
      <c r="N40" s="54"/>
      <c r="O40" s="54"/>
    </row>
    <row r="41" customFormat="false" ht="14.25" hidden="false" customHeight="false" outlineLevel="0" collapsed="false">
      <c r="A41" s="5"/>
      <c r="B41" s="5"/>
      <c r="C41" s="5"/>
      <c r="D41" s="5"/>
      <c r="E41" s="5"/>
      <c r="F41" s="5"/>
    </row>
    <row r="42" customFormat="false" ht="14.25" hidden="false" customHeight="false" outlineLevel="0" collapsed="false">
      <c r="A42" s="5"/>
      <c r="B42" s="5"/>
      <c r="C42" s="5"/>
      <c r="D42" s="5"/>
      <c r="E42" s="5"/>
      <c r="F42" s="5"/>
    </row>
  </sheetData>
  <mergeCells count="33">
    <mergeCell ref="B1:D1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4:E34"/>
    <mergeCell ref="A35:E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2026-06-30T09:13:25Z</dcterms:created>
  <dc:creator/>
  <dc:description/>
  <dc:language>cs-CZ</dc:language>
  <cp:lastModifiedBy/>
  <dcterms:modified xsi:type="dcterms:W3CDTF">2026-06-30T09:15:49Z</dcterms:modified>
  <cp:revision>1</cp:revision>
  <dc:subject/>
  <dc:title/>
</cp:coreProperties>
</file>